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 codeName="DieseArbeitsmappe" defaultThemeVersion="124226"/>
  <bookViews>
    <workbookView xWindow="-120" yWindow="-120" windowWidth="20730" windowHeight="11160"/>
  </bookViews>
  <sheets>
    <sheet name="Bestellliste Sektionen" sheetId="1" r:id="rId1"/>
    <sheet name="Preis" sheetId="2" state="hidden" r:id="rId2"/>
    <sheet name="Preis1" sheetId="3" state="hidden" r:id="rId3"/>
  </sheets>
  <definedNames>
    <definedName name="_a___f">'Bestellliste Sektionen'!$F$15</definedName>
    <definedName name="_xlnm._FilterDatabase" localSheetId="0" hidden="1">'Bestellliste Sektionen'!$A$11:$AE$36</definedName>
    <definedName name="a">'Bestellliste Sektionen'!$F$15</definedName>
  </definedNames>
  <calcPr calcId="145621"/>
  <webPublishObjects count="2">
    <webPublishObject id="2846" divId="Bestellformular_Muehletalschiessen_2008_01_2846" destinationFile="C:\Daten\Mühletalschiessen 2008\Seite.htm"/>
    <webPublishObject id="23245" divId="Bestellformular_Muehletalschiessen_2008_01_23245" destinationFile="C:\Daten\Mühletalschiessen 2008\Bestellformular_Muehletalschiessen_2008_01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X30" i="1" s="1"/>
  <c r="AE30" i="1"/>
  <c r="AE31" i="1"/>
  <c r="AE32" i="1"/>
  <c r="AE33" i="1"/>
  <c r="AE34" i="1"/>
  <c r="X34" i="1"/>
  <c r="X32" i="1"/>
  <c r="X33" i="1"/>
  <c r="W32" i="1"/>
  <c r="W33" i="1"/>
  <c r="V32" i="1"/>
  <c r="V33" i="1"/>
  <c r="U32" i="1"/>
  <c r="U33" i="1"/>
  <c r="U34" i="1"/>
  <c r="V34" i="1" s="1"/>
  <c r="W34" i="1" s="1"/>
  <c r="M30" i="1"/>
  <c r="M31" i="1"/>
  <c r="M32" i="1"/>
  <c r="M33" i="1"/>
  <c r="I30" i="1"/>
  <c r="I31" i="1"/>
  <c r="I32" i="1"/>
  <c r="I33" i="1"/>
  <c r="E29" i="1"/>
  <c r="E31" i="1"/>
  <c r="X31" i="1" s="1"/>
  <c r="E32" i="1"/>
  <c r="E33" i="1"/>
  <c r="E34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C11" i="1"/>
  <c r="M16" i="1"/>
  <c r="M17" i="1"/>
  <c r="M18" i="1"/>
  <c r="M19" i="1"/>
  <c r="AE19" i="1" s="1"/>
  <c r="M20" i="1"/>
  <c r="M21" i="1"/>
  <c r="M22" i="1"/>
  <c r="M23" i="1"/>
  <c r="M24" i="1"/>
  <c r="M25" i="1"/>
  <c r="M26" i="1"/>
  <c r="M27" i="1"/>
  <c r="M28" i="1"/>
  <c r="M29" i="1"/>
  <c r="U31" i="1" l="1"/>
  <c r="V31" i="1" s="1"/>
  <c r="W31" i="1" s="1"/>
  <c r="U30" i="1"/>
  <c r="V30" i="1" s="1"/>
  <c r="W30" i="1" s="1"/>
  <c r="AE18" i="1"/>
  <c r="U27" i="1"/>
  <c r="V27" i="1" s="1"/>
  <c r="W27" i="1" s="1"/>
  <c r="U26" i="1"/>
  <c r="V26" i="1" s="1"/>
  <c r="W26" i="1" s="1"/>
  <c r="U22" i="1"/>
  <c r="V22" i="1" s="1"/>
  <c r="W22" i="1" s="1"/>
  <c r="U18" i="1"/>
  <c r="V18" i="1" s="1"/>
  <c r="W18" i="1" s="1"/>
  <c r="X23" i="1"/>
  <c r="U19" i="1"/>
  <c r="V19" i="1" s="1"/>
  <c r="W19" i="1" s="1"/>
  <c r="U29" i="1"/>
  <c r="V29" i="1" s="1"/>
  <c r="W29" i="1" s="1"/>
  <c r="U25" i="1"/>
  <c r="V25" i="1" s="1"/>
  <c r="W25" i="1" s="1"/>
  <c r="U17" i="1"/>
  <c r="V17" i="1" s="1"/>
  <c r="W17" i="1" s="1"/>
  <c r="AE28" i="1"/>
  <c r="AE24" i="1"/>
  <c r="AE20" i="1"/>
  <c r="AE29" i="1"/>
  <c r="AE25" i="1"/>
  <c r="AE21" i="1"/>
  <c r="AE17" i="1"/>
  <c r="U28" i="1"/>
  <c r="V28" i="1" s="1"/>
  <c r="W28" i="1" s="1"/>
  <c r="U23" i="1"/>
  <c r="V23" i="1" s="1"/>
  <c r="W23" i="1" s="1"/>
  <c r="X21" i="1"/>
  <c r="AE16" i="1"/>
  <c r="X20" i="1"/>
  <c r="AE27" i="1"/>
  <c r="AE23" i="1"/>
  <c r="X19" i="1"/>
  <c r="U21" i="1"/>
  <c r="V21" i="1" s="1"/>
  <c r="W21" i="1" s="1"/>
  <c r="X28" i="1"/>
  <c r="AE26" i="1"/>
  <c r="AE22" i="1"/>
  <c r="X26" i="1"/>
  <c r="X18" i="1"/>
  <c r="U24" i="1"/>
  <c r="V24" i="1" s="1"/>
  <c r="W24" i="1" s="1"/>
  <c r="U20" i="1"/>
  <c r="V20" i="1" s="1"/>
  <c r="W20" i="1" s="1"/>
  <c r="U16" i="1"/>
  <c r="V16" i="1" s="1"/>
  <c r="W16" i="1" s="1"/>
  <c r="X27" i="1"/>
  <c r="X29" i="1"/>
  <c r="X25" i="1"/>
  <c r="X24" i="1"/>
  <c r="X22" i="1"/>
  <c r="X17" i="1"/>
  <c r="X16" i="1"/>
  <c r="AE35" i="1" l="1"/>
</calcChain>
</file>

<file path=xl/sharedStrings.xml><?xml version="1.0" encoding="utf-8"?>
<sst xmlns="http://schemas.openxmlformats.org/spreadsheetml/2006/main" count="95" uniqueCount="55">
  <si>
    <t>Funktionär</t>
  </si>
  <si>
    <t>Gruppe</t>
  </si>
  <si>
    <t>Name</t>
  </si>
  <si>
    <t>Name Vorname</t>
  </si>
  <si>
    <t>genaue Adresse</t>
  </si>
  <si>
    <t>PLZ / Ort</t>
  </si>
  <si>
    <t>Kranz</t>
  </si>
  <si>
    <t>EASV</t>
  </si>
  <si>
    <t>Rangeure</t>
  </si>
  <si>
    <t xml:space="preserve">Kat: </t>
  </si>
  <si>
    <t>Sektion</t>
  </si>
  <si>
    <t>Nr.</t>
  </si>
  <si>
    <t>Vorname</t>
  </si>
  <si>
    <t>Auszahlung</t>
  </si>
  <si>
    <t>Kranz ND</t>
  </si>
  <si>
    <t>Veteranenstich</t>
  </si>
  <si>
    <t>Nachdoppel</t>
  </si>
  <si>
    <t>Schusszahl</t>
  </si>
  <si>
    <t>Jahrgang</t>
  </si>
  <si>
    <t>Minuten</t>
  </si>
  <si>
    <t>Standblatt</t>
  </si>
  <si>
    <t>Kehr</t>
  </si>
  <si>
    <t>Nachwuchs</t>
  </si>
  <si>
    <t>Veteranen</t>
  </si>
  <si>
    <t>Anmeldung an:</t>
  </si>
  <si>
    <t xml:space="preserve">Weitere Formulare </t>
  </si>
  <si>
    <t>Gruppenname</t>
  </si>
  <si>
    <t>Telefon &amp; E-Mail</t>
  </si>
  <si>
    <t>Elite</t>
  </si>
  <si>
    <t>NAWU</t>
  </si>
  <si>
    <t>Final Verbandsmeister</t>
  </si>
  <si>
    <r>
      <t xml:space="preserve">Konto       </t>
    </r>
    <r>
      <rPr>
        <b/>
        <sz val="14"/>
        <color indexed="12"/>
        <rFont val="Arial"/>
        <family val="2"/>
      </rPr>
      <t xml:space="preserve"> IBAN</t>
    </r>
  </si>
  <si>
    <t>AS Mülenen</t>
  </si>
  <si>
    <t>uelijost@bluewin.ch</t>
  </si>
  <si>
    <t>Ueli Jost, Alpenstrasse 23, 3510 Konolfingen</t>
  </si>
  <si>
    <t>A</t>
  </si>
  <si>
    <t>B</t>
  </si>
  <si>
    <t>C</t>
  </si>
  <si>
    <t>D</t>
  </si>
  <si>
    <t>Kat. Jahrgang</t>
  </si>
  <si>
    <t>Kat. Stellung</t>
  </si>
  <si>
    <t xml:space="preserve"> a/f </t>
  </si>
  <si>
    <t>Fernwettkampf</t>
  </si>
  <si>
    <t>1/0</t>
  </si>
  <si>
    <t>Total Verg. an Sektion</t>
  </si>
  <si>
    <t>14. Niesenschiessen 2021</t>
  </si>
  <si>
    <t>Kran ND</t>
  </si>
  <si>
    <t>Niesenstich</t>
  </si>
  <si>
    <t>Niesenstich ND</t>
  </si>
  <si>
    <t>Preis</t>
  </si>
  <si>
    <t>1</t>
  </si>
  <si>
    <t>Verg. an Sektion 14Rp/Scheibe</t>
  </si>
  <si>
    <t>18.- 26.Juni 2021 16:00Uhr</t>
  </si>
  <si>
    <t xml:space="preserve">AS Mülenen Hompage: </t>
  </si>
  <si>
    <t>www.as-muelenen.ch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</si>
</sst>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Fr.&quot;\ #,##0.00"/>
  </numFmts>
  <fonts count="2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i/>
      <sz val="8"/>
      <color indexed="9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11"/>
      <color indexed="4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/>
      <sz val="12"/>
      <color indexed="12"/>
      <name val="Arial"/>
      <family val="2"/>
    </font>
    <font>
      <sz val="8"/>
      <color theme="0"/>
      <name val="Arial"/>
      <family val="2"/>
    </font>
    <font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1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4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 applyAlignment="1" applyProtection="1">
      <alignment horizontal="center" wrapText="1"/>
      <protection hidden="1"/>
    </xf>
    <xf numFmtId="0" fontId="0" fillId="0" borderId="1" xfId="0" applyBorder="1" applyAlignment="1" applyProtection="1">
      <alignment wrapText="1"/>
      <protection hidden="1"/>
    </xf>
    <xf numFmtId="0" fontId="5" fillId="0" borderId="1" xfId="0" applyFont="1" applyBorder="1" applyAlignment="1">
      <alignment horizontal="center" wrapText="1"/>
    </xf>
    <xf numFmtId="0" fontId="9" fillId="0" borderId="1" xfId="0" applyFont="1" applyBorder="1" applyAlignment="1" applyProtection="1">
      <alignment horizontal="center" wrapText="1"/>
      <protection hidden="1"/>
    </xf>
    <xf numFmtId="0" fontId="4" fillId="0" borderId="1" xfId="0" applyFont="1" applyBorder="1" applyAlignment="1" applyProtection="1">
      <alignment horizontal="center" wrapText="1"/>
      <protection hidden="1"/>
    </xf>
    <xf numFmtId="4" fontId="14" fillId="0" borderId="0" xfId="0" applyNumberFormat="1" applyFont="1" applyAlignment="1">
      <alignment horizontal="left"/>
    </xf>
    <xf numFmtId="0" fontId="15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16" fillId="0" borderId="0" xfId="0" applyFont="1"/>
    <xf numFmtId="0" fontId="2" fillId="0" borderId="0" xfId="1"/>
    <xf numFmtId="0" fontId="15" fillId="0" borderId="0" xfId="0" applyFont="1" applyAlignment="1">
      <alignment horizontal="left"/>
    </xf>
    <xf numFmtId="0" fontId="0" fillId="0" borderId="2" xfId="0" applyBorder="1" applyAlignment="1" applyProtection="1">
      <alignment horizontal="center" wrapText="1"/>
      <protection hidden="1"/>
    </xf>
    <xf numFmtId="0" fontId="16" fillId="0" borderId="3" xfId="0" applyFont="1" applyBorder="1" applyAlignment="1" applyProtection="1">
      <alignment horizontal="center" wrapText="1"/>
      <protection hidden="1"/>
    </xf>
    <xf numFmtId="0" fontId="23" fillId="0" borderId="1" xfId="0" applyFont="1" applyBorder="1" applyAlignment="1" applyProtection="1">
      <alignment horizontal="center" wrapText="1"/>
      <protection hidden="1"/>
    </xf>
    <xf numFmtId="0" fontId="23" fillId="0" borderId="1" xfId="0" applyFont="1" applyBorder="1" applyAlignment="1">
      <alignment horizontal="center" wrapText="1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23" fillId="0" borderId="3" xfId="0" applyFont="1" applyBorder="1" applyAlignment="1" applyProtection="1">
      <alignment horizontal="center" wrapText="1"/>
      <protection hidden="1"/>
    </xf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11" fillId="0" borderId="5" xfId="0" applyFont="1" applyBorder="1" applyAlignment="1">
      <alignment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49" fontId="5" fillId="0" borderId="3" xfId="0" applyNumberFormat="1" applyFont="1" applyBorder="1" applyProtection="1">
      <protection hidden="1"/>
    </xf>
    <xf numFmtId="4" fontId="11" fillId="0" borderId="4" xfId="0" applyNumberFormat="1" applyFont="1" applyBorder="1" applyAlignment="1">
      <alignment horizontal="center" vertical="center"/>
    </xf>
    <xf numFmtId="1" fontId="24" fillId="0" borderId="7" xfId="0" applyNumberFormat="1" applyFont="1" applyBorder="1" applyAlignment="1" applyProtection="1">
      <alignment horizontal="center" vertical="center" wrapText="1"/>
      <protection hidden="1"/>
    </xf>
    <xf numFmtId="0" fontId="11" fillId="7" borderId="0" xfId="0" applyFont="1" applyFill="1" applyAlignment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0" fontId="12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4" fontId="14" fillId="0" borderId="0" xfId="0" applyNumberFormat="1" applyFont="1" applyAlignment="1" applyProtection="1">
      <alignment horizontal="center" vertical="center"/>
      <protection hidden="1"/>
    </xf>
    <xf numFmtId="49" fontId="5" fillId="0" borderId="3" xfId="0" applyNumberFormat="1" applyFont="1" applyBorder="1" applyAlignment="1" applyProtection="1">
      <alignment horizontal="center"/>
      <protection hidden="1"/>
    </xf>
    <xf numFmtId="0" fontId="0" fillId="0" borderId="7" xfId="0" applyBorder="1"/>
    <xf numFmtId="164" fontId="11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textRotation="90" wrapText="1"/>
    </xf>
    <xf numFmtId="0" fontId="5" fillId="0" borderId="0" xfId="0" applyFont="1" applyBorder="1" applyAlignment="1" applyProtection="1">
      <alignment vertical="center" wrapText="1"/>
      <protection locked="0"/>
    </xf>
    <xf numFmtId="0" fontId="20" fillId="0" borderId="3" xfId="0" applyFont="1" applyFill="1" applyBorder="1" applyAlignment="1" applyProtection="1">
      <alignment horizontal="center" vertical="center" wrapText="1"/>
      <protection hidden="1"/>
    </xf>
    <xf numFmtId="49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1" fontId="20" fillId="0" borderId="4" xfId="0" applyNumberFormat="1" applyFont="1" applyFill="1" applyBorder="1" applyAlignment="1" applyProtection="1">
      <alignment horizontal="center" vertical="center"/>
      <protection locked="0"/>
    </xf>
    <xf numFmtId="1" fontId="20" fillId="0" borderId="4" xfId="0" applyNumberFormat="1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 wrapText="1"/>
    </xf>
    <xf numFmtId="0" fontId="20" fillId="8" borderId="4" xfId="0" applyFont="1" applyFill="1" applyBorder="1" applyAlignment="1" applyProtection="1">
      <alignment horizontal="center" vertical="center"/>
      <protection locked="0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14" fontId="4" fillId="0" borderId="1" xfId="0" applyNumberFormat="1" applyFont="1" applyBorder="1" applyAlignment="1" applyProtection="1">
      <alignment wrapText="1"/>
    </xf>
    <xf numFmtId="20" fontId="4" fillId="0" borderId="2" xfId="0" applyNumberFormat="1" applyFont="1" applyBorder="1" applyAlignment="1" applyProtection="1">
      <alignment wrapText="1"/>
    </xf>
    <xf numFmtId="14" fontId="0" fillId="0" borderId="2" xfId="0" applyNumberFormat="1" applyBorder="1" applyAlignment="1" applyProtection="1">
      <alignment wrapText="1"/>
    </xf>
    <xf numFmtId="20" fontId="0" fillId="0" borderId="2" xfId="0" applyNumberFormat="1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1" fillId="8" borderId="4" xfId="0" applyFont="1" applyFill="1" applyBorder="1" applyAlignment="1" applyProtection="1">
      <alignment horizontal="center" vertical="center" wrapText="1"/>
      <protection locked="0"/>
    </xf>
    <xf numFmtId="0" fontId="11" fillId="8" borderId="4" xfId="0" applyFont="1" applyFill="1" applyBorder="1" applyAlignment="1" applyProtection="1">
      <alignment horizontal="left" vertical="center"/>
      <protection locked="0"/>
    </xf>
    <xf numFmtId="0" fontId="20" fillId="8" borderId="4" xfId="0" applyFont="1" applyFill="1" applyBorder="1" applyAlignment="1" applyProtection="1">
      <alignment vertical="center"/>
      <protection locked="0"/>
    </xf>
    <xf numFmtId="0" fontId="20" fillId="8" borderId="4" xfId="0" applyFont="1" applyFill="1" applyBorder="1" applyAlignment="1" applyProtection="1">
      <alignment horizontal="center" vertical="center" wrapText="1"/>
      <protection locked="0"/>
    </xf>
    <xf numFmtId="0" fontId="20" fillId="8" borderId="3" xfId="0" applyFont="1" applyFill="1" applyBorder="1" applyAlignment="1" applyProtection="1">
      <alignment horizontal="center" vertical="center" wrapText="1"/>
      <protection hidden="1"/>
    </xf>
    <xf numFmtId="49" fontId="11" fillId="8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8" borderId="3" xfId="0" applyNumberFormat="1" applyFont="1" applyFill="1" applyBorder="1" applyAlignment="1" applyProtection="1">
      <alignment horizontal="center" vertical="center" wrapText="1"/>
    </xf>
    <xf numFmtId="1" fontId="20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20" fillId="8" borderId="4" xfId="0" applyFont="1" applyFill="1" applyBorder="1" applyAlignment="1" applyProtection="1">
      <alignment horizontal="center" vertical="center" wrapText="1"/>
    </xf>
    <xf numFmtId="1" fontId="20" fillId="8" borderId="4" xfId="0" applyNumberFormat="1" applyFont="1" applyFill="1" applyBorder="1" applyAlignment="1" applyProtection="1">
      <alignment horizontal="center" vertical="center"/>
    </xf>
    <xf numFmtId="1" fontId="20" fillId="8" borderId="4" xfId="0" applyNumberFormat="1" applyFont="1" applyFill="1" applyBorder="1" applyAlignment="1" applyProtection="1">
      <alignment horizontal="center" vertical="center"/>
      <protection locked="0"/>
    </xf>
    <xf numFmtId="49" fontId="11" fillId="8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8" borderId="4" xfId="0" applyNumberFormat="1" applyFont="1" applyFill="1" applyBorder="1" applyAlignment="1" applyProtection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0" fillId="0" borderId="0" xfId="0" applyProtection="1"/>
    <xf numFmtId="0" fontId="11" fillId="0" borderId="0" xfId="0" applyFont="1" applyFill="1" applyAlignment="1" applyProtection="1">
      <alignment horizontal="center" vertical="center" wrapText="1"/>
    </xf>
    <xf numFmtId="0" fontId="11" fillId="0" borderId="0" xfId="0" applyFont="1" applyProtection="1">
      <protection locked="0"/>
    </xf>
    <xf numFmtId="0" fontId="22" fillId="0" borderId="0" xfId="1" applyFont="1" applyProtection="1">
      <protection locked="0"/>
    </xf>
    <xf numFmtId="0" fontId="11" fillId="8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left" vertical="center"/>
      <protection locked="0"/>
    </xf>
    <xf numFmtId="0" fontId="20" fillId="0" borderId="4" xfId="0" applyFont="1" applyFill="1" applyBorder="1" applyAlignment="1" applyProtection="1">
      <alignment vertical="center"/>
      <protection locked="0"/>
    </xf>
    <xf numFmtId="0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textRotation="60"/>
    </xf>
    <xf numFmtId="0" fontId="0" fillId="0" borderId="0" xfId="0" applyBorder="1" applyAlignment="1">
      <alignment horizontal="center" vertical="center" textRotation="60"/>
    </xf>
    <xf numFmtId="0" fontId="0" fillId="0" borderId="11" xfId="0" applyBorder="1" applyAlignment="1">
      <alignment horizontal="center" vertical="center" textRotation="60"/>
    </xf>
    <xf numFmtId="0" fontId="0" fillId="0" borderId="1" xfId="0" applyBorder="1" applyAlignment="1">
      <alignment horizontal="center" vertical="center" textRotation="60"/>
    </xf>
    <xf numFmtId="0" fontId="0" fillId="0" borderId="2" xfId="0" applyBorder="1" applyAlignment="1">
      <alignment horizontal="center" vertical="center" textRotation="60"/>
    </xf>
    <xf numFmtId="0" fontId="0" fillId="0" borderId="9" xfId="0" applyBorder="1" applyAlignment="1">
      <alignment horizontal="center" vertical="center" textRotation="60"/>
    </xf>
    <xf numFmtId="0" fontId="20" fillId="0" borderId="15" xfId="0" applyFont="1" applyBorder="1" applyAlignment="1">
      <alignment horizontal="center" vertical="center" textRotation="90" wrapText="1"/>
    </xf>
    <xf numFmtId="0" fontId="20" fillId="0" borderId="7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right" vertical="center" wrapText="1"/>
    </xf>
    <xf numFmtId="0" fontId="17" fillId="0" borderId="11" xfId="0" applyFont="1" applyBorder="1" applyAlignment="1">
      <alignment horizontal="right" vertical="center" wrapText="1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0" fontId="2" fillId="0" borderId="0" xfId="1" applyAlignment="1">
      <alignment wrapText="1"/>
    </xf>
    <xf numFmtId="0" fontId="4" fillId="0" borderId="0" xfId="0" applyFont="1" applyAlignment="1">
      <alignment wrapText="1"/>
    </xf>
    <xf numFmtId="0" fontId="14" fillId="0" borderId="2" xfId="0" applyFont="1" applyBorder="1" applyAlignment="1" applyProtection="1">
      <alignment vertical="center" wrapText="1"/>
    </xf>
    <xf numFmtId="0" fontId="13" fillId="0" borderId="2" xfId="0" applyFont="1" applyBorder="1" applyAlignment="1" applyProtection="1">
      <alignment vertical="center" wrapText="1"/>
    </xf>
    <xf numFmtId="0" fontId="11" fillId="0" borderId="19" xfId="0" applyFont="1" applyBorder="1" applyAlignment="1" applyProtection="1">
      <alignment vertical="center" wrapText="1"/>
      <protection locked="0"/>
    </xf>
    <xf numFmtId="0" fontId="11" fillId="0" borderId="21" xfId="0" applyFont="1" applyBorder="1" applyAlignment="1" applyProtection="1">
      <alignment vertical="center" wrapText="1"/>
      <protection locked="0"/>
    </xf>
    <xf numFmtId="0" fontId="11" fillId="0" borderId="20" xfId="0" applyFont="1" applyBorder="1" applyAlignment="1" applyProtection="1">
      <alignment vertical="center" wrapText="1"/>
      <protection locked="0"/>
    </xf>
    <xf numFmtId="0" fontId="10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0" fillId="0" borderId="0" xfId="0" applyAlignment="1">
      <alignment wrapText="1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11" fillId="0" borderId="9" xfId="0" applyFont="1" applyBorder="1" applyAlignment="1" applyProtection="1">
      <alignment vertical="center" wrapText="1"/>
      <protection locked="0"/>
    </xf>
    <xf numFmtId="0" fontId="12" fillId="0" borderId="2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8" fillId="0" borderId="15" xfId="0" applyFont="1" applyBorder="1" applyAlignment="1" applyProtection="1">
      <alignment horizontal="center" textRotation="90" wrapText="1"/>
      <protection hidden="1"/>
    </xf>
    <xf numFmtId="0" fontId="8" fillId="0" borderId="7" xfId="0" applyFont="1" applyBorder="1" applyAlignment="1" applyProtection="1">
      <alignment horizontal="center" textRotation="90" wrapText="1"/>
      <protection hidden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9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0" fontId="5" fillId="0" borderId="4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0" fillId="0" borderId="7" xfId="0" applyBorder="1" applyAlignment="1">
      <alignment horizontal="center" textRotation="90" wrapText="1"/>
    </xf>
    <xf numFmtId="0" fontId="5" fillId="0" borderId="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15" xfId="0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" xfId="0" applyBorder="1" applyAlignment="1">
      <alignment horizontal="center" textRotation="90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textRotation="90" wrapText="1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elijost@bluewin.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E43"/>
  <sheetViews>
    <sheetView showGridLines="0" showRowColHeaders="0" showZeros="0" tabSelected="1" topLeftCell="A9" zoomScale="75" zoomScaleNormal="75" workbookViewId="0">
      <selection activeCell="L25" sqref="L25"/>
    </sheetView>
  </sheetViews>
  <sheetFormatPr baseColWidth="10" defaultRowHeight="12.75" x14ac:dyDescent="0.2"/>
  <cols>
    <col min="1" max="1" width="8.7109375" style="6" customWidth="1"/>
    <col min="2" max="2" width="15.7109375" style="6" customWidth="1"/>
    <col min="3" max="3" width="15.7109375" customWidth="1"/>
    <col min="4" max="4" width="6.7109375" customWidth="1"/>
    <col min="5" max="18" width="4.7109375" customWidth="1"/>
    <col min="19" max="19" width="4.42578125" customWidth="1"/>
    <col min="20" max="20" width="4.7109375" style="6" customWidth="1"/>
    <col min="21" max="21" width="8.7109375" style="6" customWidth="1"/>
    <col min="22" max="22" width="10.42578125" style="6" customWidth="1"/>
    <col min="23" max="23" width="14.28515625" customWidth="1"/>
    <col min="24" max="24" width="13.140625" customWidth="1"/>
    <col min="25" max="25" width="9.140625" customWidth="1"/>
    <col min="26" max="26" width="13.140625" customWidth="1"/>
    <col min="27" max="28" width="9.140625" customWidth="1"/>
    <col min="29" max="29" width="8.7109375" customWidth="1"/>
    <col min="31" max="31" width="13.5703125" customWidth="1"/>
  </cols>
  <sheetData>
    <row r="2" spans="1:31" ht="24.95" customHeight="1" x14ac:dyDescent="0.25">
      <c r="A2" s="128" t="s">
        <v>45</v>
      </c>
      <c r="B2" s="129"/>
      <c r="C2" s="129"/>
      <c r="D2" s="129"/>
      <c r="E2" s="129"/>
      <c r="F2" s="129"/>
      <c r="G2" s="129"/>
      <c r="H2" s="5"/>
      <c r="I2" s="5"/>
      <c r="J2" s="5"/>
      <c r="K2" s="118" t="s">
        <v>10</v>
      </c>
      <c r="L2" s="118"/>
      <c r="M2" s="119"/>
      <c r="N2" s="116"/>
      <c r="O2" s="120"/>
      <c r="P2" s="120"/>
      <c r="Q2" s="120"/>
      <c r="R2" s="120"/>
      <c r="S2" s="120"/>
      <c r="T2" s="120"/>
      <c r="U2" s="120"/>
      <c r="V2" s="120"/>
      <c r="W2" s="117"/>
      <c r="X2" s="18" t="s">
        <v>11</v>
      </c>
      <c r="Y2" s="116"/>
      <c r="Z2" s="117"/>
      <c r="AA2" s="18" t="s">
        <v>9</v>
      </c>
      <c r="AB2" s="26"/>
    </row>
    <row r="3" spans="1:31" ht="24.95" customHeight="1" x14ac:dyDescent="0.2">
      <c r="A3" s="130" t="s">
        <v>32</v>
      </c>
      <c r="B3" s="131"/>
      <c r="C3" s="131"/>
      <c r="D3" s="131"/>
      <c r="E3" s="131"/>
      <c r="F3" s="131"/>
      <c r="G3" s="131"/>
      <c r="H3" s="3"/>
      <c r="I3" s="3"/>
      <c r="J3" s="3"/>
      <c r="K3" s="3"/>
      <c r="L3" s="3"/>
      <c r="M3" s="3"/>
      <c r="N3" s="122"/>
      <c r="O3" s="122"/>
      <c r="P3" s="3"/>
      <c r="Q3" s="3"/>
      <c r="R3" s="3"/>
      <c r="S3" s="3"/>
      <c r="T3" s="122"/>
      <c r="U3" s="122"/>
      <c r="V3" s="3"/>
      <c r="W3" s="121"/>
      <c r="X3" s="121"/>
      <c r="Y3" s="121"/>
      <c r="Z3" s="121"/>
      <c r="AA3" s="122"/>
      <c r="AB3" s="122"/>
    </row>
    <row r="4" spans="1:31" ht="21.95" customHeight="1" x14ac:dyDescent="0.2">
      <c r="A4" s="132" t="s">
        <v>52</v>
      </c>
      <c r="B4" s="132"/>
      <c r="C4" s="132"/>
      <c r="D4" s="132"/>
      <c r="E4" s="132"/>
      <c r="F4" s="132"/>
      <c r="G4" s="132"/>
      <c r="J4" s="138" t="s">
        <v>0</v>
      </c>
      <c r="K4" s="138"/>
      <c r="L4" s="138"/>
      <c r="M4" s="138"/>
      <c r="N4" s="123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</row>
    <row r="5" spans="1:31" ht="21.95" customHeight="1" x14ac:dyDescent="0.2">
      <c r="A5" s="30" t="s">
        <v>1</v>
      </c>
      <c r="B5" s="164" t="s">
        <v>26</v>
      </c>
      <c r="C5" s="165"/>
      <c r="D5" s="165"/>
      <c r="E5" s="165"/>
      <c r="F5" s="165"/>
      <c r="G5" s="166"/>
      <c r="H5" s="133"/>
      <c r="I5" s="134"/>
      <c r="J5" s="156" t="s">
        <v>3</v>
      </c>
      <c r="K5" s="157"/>
      <c r="L5" s="157"/>
      <c r="M5" s="158"/>
      <c r="N5" s="135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7"/>
    </row>
    <row r="6" spans="1:31" ht="21.95" customHeight="1" x14ac:dyDescent="0.2">
      <c r="A6" s="31" t="s">
        <v>35</v>
      </c>
      <c r="B6" s="113"/>
      <c r="C6" s="114"/>
      <c r="D6" s="114"/>
      <c r="E6" s="114"/>
      <c r="F6" s="114"/>
      <c r="G6" s="115"/>
      <c r="H6" s="4"/>
      <c r="I6" s="1"/>
      <c r="J6" s="139" t="s">
        <v>4</v>
      </c>
      <c r="K6" s="140"/>
      <c r="L6" s="140"/>
      <c r="M6" s="141"/>
      <c r="N6" s="125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7"/>
    </row>
    <row r="7" spans="1:31" ht="21.95" customHeight="1" x14ac:dyDescent="0.2">
      <c r="A7" s="32" t="s">
        <v>36</v>
      </c>
      <c r="B7" s="113"/>
      <c r="C7" s="114"/>
      <c r="D7" s="114"/>
      <c r="E7" s="114"/>
      <c r="F7" s="114"/>
      <c r="G7" s="115"/>
      <c r="H7" s="4"/>
      <c r="I7" s="1"/>
      <c r="J7" s="139" t="s">
        <v>5</v>
      </c>
      <c r="K7" s="140"/>
      <c r="L7" s="140"/>
      <c r="M7" s="141"/>
      <c r="N7" s="125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7"/>
    </row>
    <row r="8" spans="1:31" ht="21.95" customHeight="1" x14ac:dyDescent="0.2">
      <c r="A8" s="33" t="s">
        <v>37</v>
      </c>
      <c r="B8" s="113"/>
      <c r="C8" s="114"/>
      <c r="D8" s="114"/>
      <c r="E8" s="114"/>
      <c r="F8" s="114"/>
      <c r="G8" s="115"/>
      <c r="H8" s="4"/>
      <c r="I8" s="1"/>
      <c r="J8" s="139" t="s">
        <v>27</v>
      </c>
      <c r="K8" s="140"/>
      <c r="L8" s="140"/>
      <c r="M8" s="141"/>
      <c r="N8" s="125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7"/>
    </row>
    <row r="9" spans="1:31" ht="21.95" customHeight="1" x14ac:dyDescent="0.2">
      <c r="A9" s="34" t="s">
        <v>38</v>
      </c>
      <c r="B9" s="113"/>
      <c r="C9" s="114"/>
      <c r="D9" s="114"/>
      <c r="E9" s="114"/>
      <c r="F9" s="114"/>
      <c r="G9" s="115"/>
      <c r="H9" s="4"/>
      <c r="I9" s="1"/>
      <c r="J9" s="139" t="s">
        <v>31</v>
      </c>
      <c r="K9" s="140"/>
      <c r="L9" s="140"/>
      <c r="M9" s="141"/>
      <c r="N9" s="125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7"/>
    </row>
    <row r="10" spans="1:31" s="93" customFormat="1" ht="5.0999999999999996" customHeight="1" x14ac:dyDescent="0.2">
      <c r="A10" s="94"/>
      <c r="B10" s="87"/>
      <c r="C10" s="87"/>
      <c r="D10" s="87"/>
      <c r="E10" s="87"/>
      <c r="F10" s="87"/>
      <c r="G10" s="87"/>
      <c r="H10" s="88"/>
      <c r="I10" s="89"/>
      <c r="J10" s="90"/>
      <c r="K10" s="90"/>
      <c r="L10" s="90"/>
      <c r="M10" s="90"/>
      <c r="N10" s="91"/>
      <c r="O10" s="91"/>
      <c r="P10" s="91"/>
      <c r="Q10" s="91"/>
      <c r="R10" s="91"/>
      <c r="S10" s="91"/>
      <c r="T10" s="91"/>
      <c r="U10" s="91"/>
      <c r="V10" s="91"/>
      <c r="W10" s="92"/>
      <c r="X10" s="91"/>
      <c r="Y10" s="91"/>
      <c r="Z10" s="91"/>
      <c r="AA10" s="91"/>
      <c r="AB10" s="91"/>
    </row>
    <row r="11" spans="1:31" ht="15.75" hidden="1" x14ac:dyDescent="0.2">
      <c r="A11" s="38"/>
      <c r="B11" s="39"/>
      <c r="C11" s="39" t="e">
        <f>IF(#REF!&gt;0,1,)</f>
        <v>#REF!</v>
      </c>
      <c r="D11" s="39"/>
      <c r="E11" s="39"/>
      <c r="F11" s="39"/>
      <c r="G11" s="39"/>
      <c r="H11" s="4"/>
      <c r="I11" s="1"/>
      <c r="J11" s="40"/>
      <c r="K11" s="40"/>
      <c r="L11" s="40"/>
      <c r="M11" s="40"/>
      <c r="N11" s="41"/>
      <c r="O11" s="41"/>
      <c r="P11" s="41"/>
      <c r="Q11" s="41"/>
      <c r="R11" s="41"/>
      <c r="S11" s="41"/>
      <c r="T11" s="41"/>
      <c r="U11" s="41"/>
      <c r="V11" s="41"/>
      <c r="W11" s="50"/>
      <c r="X11" s="41"/>
      <c r="Y11" s="41"/>
      <c r="Z11" s="41"/>
      <c r="AA11" s="41"/>
      <c r="AB11" s="41"/>
    </row>
    <row r="12" spans="1:31" s="43" customFormat="1" ht="15" hidden="1" x14ac:dyDescent="0.2">
      <c r="A12" s="42"/>
      <c r="B12" s="42"/>
      <c r="I12" s="43">
        <v>0.14000000000000001</v>
      </c>
      <c r="J12" s="43">
        <v>0.42</v>
      </c>
      <c r="K12" s="43">
        <v>0.42</v>
      </c>
      <c r="M12" s="43">
        <v>0.7</v>
      </c>
      <c r="N12" s="43">
        <v>0.42</v>
      </c>
      <c r="O12" s="43">
        <v>0.42</v>
      </c>
      <c r="P12" s="43">
        <v>1.1200000000000001</v>
      </c>
      <c r="Q12" s="43">
        <v>1.1200000000000001</v>
      </c>
      <c r="R12" s="43">
        <v>0.42</v>
      </c>
      <c r="S12" s="43">
        <v>0.14000000000000001</v>
      </c>
      <c r="U12" s="42"/>
      <c r="V12" s="42"/>
      <c r="W12" s="44"/>
      <c r="X12" s="45"/>
    </row>
    <row r="13" spans="1:31" x14ac:dyDescent="0.2">
      <c r="A13" s="153" t="s">
        <v>7</v>
      </c>
      <c r="B13" s="153" t="s">
        <v>2</v>
      </c>
      <c r="C13" s="168" t="s">
        <v>12</v>
      </c>
      <c r="D13" s="147" t="s">
        <v>18</v>
      </c>
      <c r="E13" s="163" t="s">
        <v>39</v>
      </c>
      <c r="F13" s="151" t="s">
        <v>40</v>
      </c>
      <c r="G13" s="163" t="s">
        <v>42</v>
      </c>
      <c r="H13" s="150" t="s">
        <v>20</v>
      </c>
      <c r="I13" s="150" t="s">
        <v>21</v>
      </c>
      <c r="J13" s="150" t="s">
        <v>10</v>
      </c>
      <c r="K13" s="150" t="s">
        <v>1</v>
      </c>
      <c r="L13" s="150"/>
      <c r="M13" s="150" t="s">
        <v>13</v>
      </c>
      <c r="N13" s="150" t="s">
        <v>6</v>
      </c>
      <c r="O13" s="151" t="s">
        <v>14</v>
      </c>
      <c r="P13" s="151" t="s">
        <v>47</v>
      </c>
      <c r="Q13" s="151" t="s">
        <v>48</v>
      </c>
      <c r="R13" s="159" t="s">
        <v>15</v>
      </c>
      <c r="S13" s="146" t="s">
        <v>16</v>
      </c>
      <c r="T13" s="142"/>
      <c r="U13" s="148" t="s">
        <v>17</v>
      </c>
      <c r="V13" s="150" t="s">
        <v>8</v>
      </c>
      <c r="W13" s="150" t="s">
        <v>19</v>
      </c>
      <c r="X13" s="150" t="s">
        <v>49</v>
      </c>
      <c r="Y13" s="144"/>
      <c r="Z13" s="145"/>
      <c r="AA13" s="145"/>
      <c r="AB13" s="145"/>
      <c r="AC13" s="145"/>
      <c r="AD13" s="155"/>
      <c r="AE13" s="109" t="s">
        <v>51</v>
      </c>
    </row>
    <row r="14" spans="1:31" ht="75" customHeight="1" x14ac:dyDescent="0.2">
      <c r="A14" s="154"/>
      <c r="B14" s="154"/>
      <c r="C14" s="169"/>
      <c r="D14" s="170"/>
      <c r="E14" s="167"/>
      <c r="F14" s="162"/>
      <c r="G14" s="167"/>
      <c r="H14" s="151"/>
      <c r="I14" s="151"/>
      <c r="J14" s="163"/>
      <c r="K14" s="151"/>
      <c r="L14" s="151"/>
      <c r="M14" s="151"/>
      <c r="N14" s="147"/>
      <c r="O14" s="152"/>
      <c r="P14" s="152"/>
      <c r="Q14" s="152"/>
      <c r="R14" s="160"/>
      <c r="S14" s="147"/>
      <c r="T14" s="143"/>
      <c r="U14" s="149"/>
      <c r="V14" s="151"/>
      <c r="W14" s="151"/>
      <c r="X14" s="161"/>
      <c r="Y14" s="64"/>
      <c r="Z14" s="65"/>
      <c r="AA14" s="66"/>
      <c r="AB14" s="66"/>
      <c r="AC14" s="66"/>
      <c r="AD14" s="67"/>
      <c r="AE14" s="110"/>
    </row>
    <row r="15" spans="1:31" x14ac:dyDescent="0.2">
      <c r="A15" s="9"/>
      <c r="B15" s="9"/>
      <c r="C15" s="10"/>
      <c r="D15" s="10"/>
      <c r="E15" s="10"/>
      <c r="F15" s="35" t="s">
        <v>41</v>
      </c>
      <c r="G15" s="46" t="s">
        <v>43</v>
      </c>
      <c r="H15" s="23"/>
      <c r="I15" s="24">
        <v>6</v>
      </c>
      <c r="J15" s="24">
        <v>6</v>
      </c>
      <c r="K15" s="24">
        <v>6</v>
      </c>
      <c r="L15" s="11" t="s">
        <v>11</v>
      </c>
      <c r="M15" s="24">
        <v>10</v>
      </c>
      <c r="N15" s="24">
        <v>6</v>
      </c>
      <c r="O15" s="24">
        <v>6</v>
      </c>
      <c r="P15" s="24">
        <v>6</v>
      </c>
      <c r="Q15" s="49"/>
      <c r="R15" s="25">
        <v>6</v>
      </c>
      <c r="S15" s="25">
        <v>2</v>
      </c>
      <c r="T15" s="27">
        <v>0</v>
      </c>
      <c r="U15" s="22"/>
      <c r="V15" s="9"/>
      <c r="W15" s="12">
        <v>45</v>
      </c>
      <c r="X15" s="13"/>
      <c r="Y15" s="68"/>
      <c r="Z15" s="69"/>
      <c r="AA15" s="70"/>
      <c r="AB15" s="71"/>
      <c r="AC15" s="71"/>
      <c r="AD15" s="72"/>
      <c r="AE15" s="47"/>
    </row>
    <row r="16" spans="1:31" ht="21.95" customHeight="1" x14ac:dyDescent="0.2">
      <c r="A16" s="98"/>
      <c r="B16" s="99"/>
      <c r="C16" s="100"/>
      <c r="D16" s="54"/>
      <c r="E16" s="51">
        <f t="shared" ref="E16:E34" si="0">IF(D16&gt;=2005,"JJ",IF(D16&gt;=2001,"J",IF(D16&gt;1966," ",IF(D16&gt;1961,"S",IF(D16&gt;=1952,"V",IF(D16&gt;=1925,"EV",))))))</f>
        <v>0</v>
      </c>
      <c r="F16" s="55"/>
      <c r="G16" s="61" t="s">
        <v>50</v>
      </c>
      <c r="H16" s="53"/>
      <c r="I16" s="63">
        <f t="shared" ref="I16:I33" si="1">IF(H16=1,1,)</f>
        <v>0</v>
      </c>
      <c r="J16" s="54"/>
      <c r="K16" s="54"/>
      <c r="L16" s="101"/>
      <c r="M16" s="58">
        <f t="shared" ref="M16:M33" si="2">IF(H16=1,1,)</f>
        <v>0</v>
      </c>
      <c r="N16" s="86"/>
      <c r="O16" s="57"/>
      <c r="P16" s="86"/>
      <c r="Q16" s="57"/>
      <c r="R16" s="56"/>
      <c r="S16" s="56"/>
      <c r="T16" s="37"/>
      <c r="U16" s="59">
        <f t="shared" ref="U16:U34" si="3">IF(E16="JJ",(I16*I$15+J16*J$15+K16*K$15+M16*M$15+N16*N$15+O16*O$15+P16*P$15+S16*S$15),IF(E16="J",(I16*I$15+J16*J$15+K16*K$15+M16*M$15+N16*N$15+O16*O$15+P16*P$15+S16*S$15),IF(E16="J",(I16*I$15+J16*J$15+K16*K$15+M16*M$15+N16*N$15+O16*O$15+P16*P$15+S16*S$15),IF(E16="J",(I16*I$15+J16*J$15+K16*K$15+M16*M$15+N16*N$15+O16*O$15+P16*P$15+S16*S$15),IF(E16=" ",(I16*I$15+J16*J$15+K16*K$15+M16*M$15+N16*N$15+O16*O$15+S16*S$15),IF(E16="S",(I16*I$15+J16*J$15+K16*K$15+M16*M$15+N16*N$15+O16*O$15+R16*R$15+S16*S$15),IF(E16="EV",(I16*I$15+J16*J$15+K16*K$15+M16*M$15+N16*N$15+O16*O$15+R16*R$15+S16*S$15),IF(E16="V",(I16*I$15+J16*J$15+K16*K$15+M16*M$15+N16*N$15+O16*O$15+R16*R$15+S16*S$15),0))))))))</f>
        <v>0</v>
      </c>
      <c r="V16" s="59">
        <f t="shared" ref="V16:V34" si="4">ROUNDUP(U16/10,0)</f>
        <v>0</v>
      </c>
      <c r="W16" s="59">
        <f t="shared" ref="W16:W34" si="5">V16*15</f>
        <v>0</v>
      </c>
      <c r="X16" s="36">
        <f>IF(E16="JJ",'Bestellliste Sektionen'!H16*Preis1!D$3+'Bestellliste Sektionen'!I16*Preis1!D$4+'Bestellliste Sektionen'!J16*Preis1!D$5+'Bestellliste Sektionen'!K16*Preis1!D$6+'Bestellliste Sektionen'!M16*Preis1!D$7+'Bestellliste Sektionen'!N16*Preis1!D$8+'Bestellliste Sektionen'!O16*Preis1!D$9+'Bestellliste Sektionen'!P16*Preis1!B$10+'Bestellliste Sektionen'!Q16*Preis1!D$10+'Bestellliste Sektionen'!S16*Preis1!B$12,IF(E16="J",'Bestellliste Sektionen'!H16*Preis1!D$3+'Bestellliste Sektionen'!I16*Preis1!D$4+'Bestellliste Sektionen'!J16*Preis1!D$5+'Bestellliste Sektionen'!K16*Preis1!D$6+'Bestellliste Sektionen'!M16*Preis1!D$7+'Bestellliste Sektionen'!N16*Preis1!D$8+'Bestellliste Sektionen'!O16*Preis1!D$9+'Bestellliste Sektionen'!P16*Preis1!B$10+'Bestellliste Sektionen'!Q16*Preis1!D$10+'Bestellliste Sektionen'!S16*Preis1!B$12,IF(E16="EV",H16*Preis1!B$3+'Bestellliste Sektionen'!I16*Preis1!B$4+'Bestellliste Sektionen'!J16*Preis1!B$5+'Bestellliste Sektionen'!K16*Preis1!B$6+'Bestellliste Sektionen'!M16*Preis1!B$7+'Bestellliste Sektionen'!N16*Preis1!B$8+'Bestellliste Sektionen'!O16*Preis1!B$9+'Bestellliste Sektionen'!P16*Preis1!B$10+'Bestellliste Sektionen'!Q16*Preis1!D$10+'Bestellliste Sektionen'!S16*Preis1!D$12+'Bestellliste Sektionen'!R16*Preis1!B$11,IF(E16="V",H16*Preis1!B$3+'Bestellliste Sektionen'!I16*Preis1!B$4+'Bestellliste Sektionen'!J16*Preis1!B$5+'Bestellliste Sektionen'!K16*Preis1!B$6+'Bestellliste Sektionen'!M16*Preis1!B$7+'Bestellliste Sektionen'!N16*Preis1!B$8+'Bestellliste Sektionen'!O16*Preis1!B$9+'Bestellliste Sektionen'!R16*Preis1!B$10+'Bestellliste Sektionen'!S16*Preis1!B$12+'Bestellliste Sektionen'!R16*Preis1!B$11,IF(E16=" ",H16*Preis1!B$3+'Bestellliste Sektionen'!I16*Preis1!B$4+'Bestellliste Sektionen'!J16*Preis1!B$5+'Bestellliste Sektionen'!K16*Preis1!B$6+'Bestellliste Sektionen'!M16*Preis1!B$7+'Bestellliste Sektionen'!N16*Preis1!B$8+'Bestellliste Sektionen'!O16*Preis1!B$9+'Bestellliste Sektionen'!S16*Preis1!B$12+'Bestellliste Sektionen'!T16*Preis1!B$13,IF(E16="S",H16*Preis1!B$3+'Bestellliste Sektionen'!I16*Preis1!B$4+'Bestellliste Sektionen'!J16*Preis1!B$5+'Bestellliste Sektionen'!K16*Preis1!B$6+'Bestellliste Sektionen'!M16*Preis1!B$7+'Bestellliste Sektionen'!N16*Preis1!B$8+'Bestellliste Sektionen'!O16*Preis1!B$9+'Bestellliste Sektionen'!R16*Preis1!B$8+'Bestellliste Sektionen'!S16*Preis1!B$12+'Bestellliste Sektionen'!R16*Preis1!B$11,))))))</f>
        <v>0</v>
      </c>
      <c r="Y16" s="103"/>
      <c r="Z16" s="104"/>
      <c r="AA16" s="104"/>
      <c r="AB16" s="104"/>
      <c r="AC16" s="104"/>
      <c r="AD16" s="105"/>
      <c r="AE16" s="36">
        <f>IF(G16="1",'Bestellliste Sektionen'!I16*I$12+'Bestellliste Sektionen'!J16*J$12+'Bestellliste Sektionen'!K16*K$12+'Bestellliste Sektionen'!M16*M$12+'Bestellliste Sektionen'!N16*N$12+'Bestellliste Sektionen'!O16*O$12+'Bestellliste Sektionen'!P16*P$12+'Bestellliste Sektionen'!Q16*Q$12+'Bestellliste Sektionen'!R16*R$12+'Bestellliste Sektionen'!S16*S$12,IF(G16="0",'Bestellliste Sektionen'!I16*0+'Bestellliste Sektionen'!J16*0+'Bestellliste Sektionen'!K16*0+'Bestellliste Sektionen'!M16*0+'Bestellliste Sektionen'!N16*0+'Bestellliste Sektionen'!O16*0+'Bestellliste Sektionen'!P16*0+'Bestellliste Sektionen'!Q16*0+'Bestellliste Sektionen'!R16*0+'Bestellliste Sektionen'!S16*0))</f>
        <v>0</v>
      </c>
    </row>
    <row r="17" spans="1:31" ht="21.95" customHeight="1" x14ac:dyDescent="0.2">
      <c r="A17" s="73"/>
      <c r="B17" s="74"/>
      <c r="C17" s="75"/>
      <c r="D17" s="76"/>
      <c r="E17" s="77">
        <f t="shared" si="0"/>
        <v>0</v>
      </c>
      <c r="F17" s="78"/>
      <c r="G17" s="85" t="s">
        <v>50</v>
      </c>
      <c r="H17" s="80"/>
      <c r="I17" s="81">
        <f t="shared" si="1"/>
        <v>0</v>
      </c>
      <c r="J17" s="76"/>
      <c r="K17" s="76"/>
      <c r="L17" s="97"/>
      <c r="M17" s="82">
        <f t="shared" si="2"/>
        <v>0</v>
      </c>
      <c r="N17" s="60"/>
      <c r="O17" s="83"/>
      <c r="P17" s="60"/>
      <c r="Q17" s="83"/>
      <c r="R17" s="83"/>
      <c r="S17" s="60"/>
      <c r="T17" s="37"/>
      <c r="U17" s="59">
        <f t="shared" si="3"/>
        <v>0</v>
      </c>
      <c r="V17" s="59">
        <f t="shared" si="4"/>
        <v>0</v>
      </c>
      <c r="W17" s="59">
        <f t="shared" si="5"/>
        <v>0</v>
      </c>
      <c r="X17" s="36">
        <f>IF(E17="JJ",'Bestellliste Sektionen'!H17*Preis1!D$3+'Bestellliste Sektionen'!I17*Preis1!D$4+'Bestellliste Sektionen'!J17*Preis1!D$5+'Bestellliste Sektionen'!K17*Preis1!D$6+'Bestellliste Sektionen'!M17*Preis1!D$7+'Bestellliste Sektionen'!N17*Preis1!D$8+'Bestellliste Sektionen'!O17*Preis1!D$9+'Bestellliste Sektionen'!P17*Preis1!B$10+'Bestellliste Sektionen'!Q17*Preis1!D$10+'Bestellliste Sektionen'!S17*Preis1!B$12,IF(E17="J",'Bestellliste Sektionen'!H17*Preis1!D$3+'Bestellliste Sektionen'!I17*Preis1!D$4+'Bestellliste Sektionen'!J17*Preis1!D$5+'Bestellliste Sektionen'!K17*Preis1!D$6+'Bestellliste Sektionen'!M17*Preis1!D$7+'Bestellliste Sektionen'!N17*Preis1!D$8+'Bestellliste Sektionen'!O17*Preis1!D$9+'Bestellliste Sektionen'!P17*Preis1!B$10+'Bestellliste Sektionen'!Q17*Preis1!D$10+'Bestellliste Sektionen'!S17*Preis1!B$12,IF(E17="EV",H17*Preis1!B$3+'Bestellliste Sektionen'!I17*Preis1!B$4+'Bestellliste Sektionen'!J17*Preis1!B$5+'Bestellliste Sektionen'!K17*Preis1!B$6+'Bestellliste Sektionen'!M17*Preis1!B$7+'Bestellliste Sektionen'!N17*Preis1!B$8+'Bestellliste Sektionen'!O17*Preis1!B$9+'Bestellliste Sektionen'!P17*Preis1!B$10+'Bestellliste Sektionen'!Q17*Preis1!D$10+'Bestellliste Sektionen'!S17*Preis1!D$12+'Bestellliste Sektionen'!R17*Preis1!B$11,IF(E17="V",H17*Preis1!B$3+'Bestellliste Sektionen'!I17*Preis1!B$4+'Bestellliste Sektionen'!J17*Preis1!B$5+'Bestellliste Sektionen'!K17*Preis1!B$6+'Bestellliste Sektionen'!M17*Preis1!B$7+'Bestellliste Sektionen'!N17*Preis1!B$8+'Bestellliste Sektionen'!O17*Preis1!B$9+'Bestellliste Sektionen'!R17*Preis1!B$10+'Bestellliste Sektionen'!S17*Preis1!B$12+'Bestellliste Sektionen'!R17*Preis1!B$11,IF(E17=" ",H17*Preis1!B$3+'Bestellliste Sektionen'!I17*Preis1!B$4+'Bestellliste Sektionen'!J17*Preis1!B$5+'Bestellliste Sektionen'!K17*Preis1!B$6+'Bestellliste Sektionen'!M17*Preis1!B$7+'Bestellliste Sektionen'!N17*Preis1!B$8+'Bestellliste Sektionen'!O17*Preis1!B$9+'Bestellliste Sektionen'!S17*Preis1!B$12+'Bestellliste Sektionen'!T17*Preis1!B$13,IF(E17="S",H17*Preis1!B$3+'Bestellliste Sektionen'!I17*Preis1!B$4+'Bestellliste Sektionen'!J17*Preis1!B$5+'Bestellliste Sektionen'!K17*Preis1!B$6+'Bestellliste Sektionen'!M17*Preis1!B$7+'Bestellliste Sektionen'!N17*Preis1!B$8+'Bestellliste Sektionen'!O17*Preis1!B$9+'Bestellliste Sektionen'!R17*Preis1!B$8+'Bestellliste Sektionen'!S17*Preis1!B$12+'Bestellliste Sektionen'!R17*Preis1!B$11,))))))</f>
        <v>0</v>
      </c>
      <c r="Y17" s="103"/>
      <c r="Z17" s="104"/>
      <c r="AA17" s="104"/>
      <c r="AB17" s="104"/>
      <c r="AC17" s="104"/>
      <c r="AD17" s="105"/>
      <c r="AE17" s="36">
        <f>IF(G17="1",'Bestellliste Sektionen'!I17*I$12+'Bestellliste Sektionen'!J17*J$12+'Bestellliste Sektionen'!K17*K$12+'Bestellliste Sektionen'!M17*M$12+'Bestellliste Sektionen'!N17*N$12+'Bestellliste Sektionen'!O17*O$12+'Bestellliste Sektionen'!P17*P$12+'Bestellliste Sektionen'!Q17*Q$12+'Bestellliste Sektionen'!R17*R$12+'Bestellliste Sektionen'!S17*S$12,IF(G17="0",'Bestellliste Sektionen'!I17*0+'Bestellliste Sektionen'!J17*0+'Bestellliste Sektionen'!K17*0+'Bestellliste Sektionen'!M17*0+'Bestellliste Sektionen'!N17*0+'Bestellliste Sektionen'!O17*0+'Bestellliste Sektionen'!P17*0+'Bestellliste Sektionen'!Q17*0+'Bestellliste Sektionen'!R17*0+'Bestellliste Sektionen'!S17*0))</f>
        <v>0</v>
      </c>
    </row>
    <row r="18" spans="1:31" ht="21.95" customHeight="1" x14ac:dyDescent="0.2">
      <c r="A18" s="98"/>
      <c r="B18" s="99"/>
      <c r="C18" s="100"/>
      <c r="D18" s="54"/>
      <c r="E18" s="51">
        <f t="shared" si="0"/>
        <v>0</v>
      </c>
      <c r="F18" s="52"/>
      <c r="G18" s="62" t="s">
        <v>50</v>
      </c>
      <c r="H18" s="53"/>
      <c r="I18" s="63">
        <f t="shared" si="1"/>
        <v>0</v>
      </c>
      <c r="J18" s="54"/>
      <c r="K18" s="54"/>
      <c r="L18" s="101"/>
      <c r="M18" s="58">
        <f t="shared" si="2"/>
        <v>0</v>
      </c>
      <c r="N18" s="86"/>
      <c r="O18" s="57"/>
      <c r="P18" s="86"/>
      <c r="Q18" s="57"/>
      <c r="R18" s="56"/>
      <c r="S18" s="56"/>
      <c r="T18" s="37"/>
      <c r="U18" s="59">
        <f t="shared" si="3"/>
        <v>0</v>
      </c>
      <c r="V18" s="59">
        <f t="shared" si="4"/>
        <v>0</v>
      </c>
      <c r="W18" s="59">
        <f t="shared" si="5"/>
        <v>0</v>
      </c>
      <c r="X18" s="36">
        <f>IF(E18="JJ",'Bestellliste Sektionen'!H18*Preis1!D$3+'Bestellliste Sektionen'!I18*Preis1!D$4+'Bestellliste Sektionen'!J18*Preis1!D$5+'Bestellliste Sektionen'!K18*Preis1!D$6+'Bestellliste Sektionen'!M18*Preis1!D$7+'Bestellliste Sektionen'!N18*Preis1!D$8+'Bestellliste Sektionen'!O18*Preis1!D$9+'Bestellliste Sektionen'!P18*Preis1!B$10+'Bestellliste Sektionen'!Q18*Preis1!D$10+'Bestellliste Sektionen'!S18*Preis1!B$12,IF(E18="J",'Bestellliste Sektionen'!H18*Preis1!D$3+'Bestellliste Sektionen'!I18*Preis1!D$4+'Bestellliste Sektionen'!J18*Preis1!D$5+'Bestellliste Sektionen'!K18*Preis1!D$6+'Bestellliste Sektionen'!M18*Preis1!D$7+'Bestellliste Sektionen'!N18*Preis1!D$8+'Bestellliste Sektionen'!O18*Preis1!D$9+'Bestellliste Sektionen'!P18*Preis1!B$10+'Bestellliste Sektionen'!Q18*Preis1!D$10+'Bestellliste Sektionen'!S18*Preis1!B$12,IF(E18="EV",H18*Preis1!B$3+'Bestellliste Sektionen'!I18*Preis1!B$4+'Bestellliste Sektionen'!J18*Preis1!B$5+'Bestellliste Sektionen'!K18*Preis1!B$6+'Bestellliste Sektionen'!M18*Preis1!B$7+'Bestellliste Sektionen'!N18*Preis1!B$8+'Bestellliste Sektionen'!O18*Preis1!B$9+'Bestellliste Sektionen'!P18*Preis1!B$10+'Bestellliste Sektionen'!Q18*Preis1!D$10+'Bestellliste Sektionen'!S18*Preis1!D$12+'Bestellliste Sektionen'!R18*Preis1!B$11,IF(E18="V",H18*Preis1!B$3+'Bestellliste Sektionen'!I18*Preis1!B$4+'Bestellliste Sektionen'!J18*Preis1!B$5+'Bestellliste Sektionen'!K18*Preis1!B$6+'Bestellliste Sektionen'!M18*Preis1!B$7+'Bestellliste Sektionen'!N18*Preis1!B$8+'Bestellliste Sektionen'!O18*Preis1!B$9+'Bestellliste Sektionen'!R18*Preis1!B$10+'Bestellliste Sektionen'!S18*Preis1!B$12+'Bestellliste Sektionen'!R18*Preis1!B$11,IF(E18=" ",H18*Preis1!B$3+'Bestellliste Sektionen'!I18*Preis1!B$4+'Bestellliste Sektionen'!J18*Preis1!B$5+'Bestellliste Sektionen'!K18*Preis1!B$6+'Bestellliste Sektionen'!M18*Preis1!B$7+'Bestellliste Sektionen'!N18*Preis1!B$8+'Bestellliste Sektionen'!O18*Preis1!B$9+'Bestellliste Sektionen'!S18*Preis1!B$12+'Bestellliste Sektionen'!T18*Preis1!B$13,IF(E18="S",H18*Preis1!B$3+'Bestellliste Sektionen'!I18*Preis1!B$4+'Bestellliste Sektionen'!J18*Preis1!B$5+'Bestellliste Sektionen'!K18*Preis1!B$6+'Bestellliste Sektionen'!M18*Preis1!B$7+'Bestellliste Sektionen'!N18*Preis1!B$8+'Bestellliste Sektionen'!O18*Preis1!B$9+'Bestellliste Sektionen'!R18*Preis1!B$8+'Bestellliste Sektionen'!S18*Preis1!B$12+'Bestellliste Sektionen'!R18*Preis1!B$11,))))))</f>
        <v>0</v>
      </c>
      <c r="Y18" s="103"/>
      <c r="Z18" s="104"/>
      <c r="AA18" s="104"/>
      <c r="AB18" s="104"/>
      <c r="AC18" s="104"/>
      <c r="AD18" s="105"/>
      <c r="AE18" s="36">
        <f>IF(G18="1",'Bestellliste Sektionen'!I18*I$12+'Bestellliste Sektionen'!J18*J$12+'Bestellliste Sektionen'!K18*K$12+'Bestellliste Sektionen'!M18*M$12+'Bestellliste Sektionen'!N18*N$12+'Bestellliste Sektionen'!O18*O$12+'Bestellliste Sektionen'!P18*P$12+'Bestellliste Sektionen'!Q18*Q$12+'Bestellliste Sektionen'!R18*R$12+'Bestellliste Sektionen'!S18*S$12,IF(G18="0",'Bestellliste Sektionen'!I18*0+'Bestellliste Sektionen'!J18*0+'Bestellliste Sektionen'!K18*0+'Bestellliste Sektionen'!M18*0+'Bestellliste Sektionen'!N18*0+'Bestellliste Sektionen'!O18*0+'Bestellliste Sektionen'!P18*0+'Bestellliste Sektionen'!Q18*0+'Bestellliste Sektionen'!R18*0+'Bestellliste Sektionen'!S18*0))</f>
        <v>0</v>
      </c>
    </row>
    <row r="19" spans="1:31" ht="21.95" customHeight="1" x14ac:dyDescent="0.2">
      <c r="A19" s="73"/>
      <c r="B19" s="74"/>
      <c r="C19" s="75"/>
      <c r="D19" s="76"/>
      <c r="E19" s="77">
        <f t="shared" si="0"/>
        <v>0</v>
      </c>
      <c r="F19" s="84"/>
      <c r="G19" s="85" t="s">
        <v>50</v>
      </c>
      <c r="H19" s="80"/>
      <c r="I19" s="81">
        <f t="shared" si="1"/>
        <v>0</v>
      </c>
      <c r="J19" s="76"/>
      <c r="K19" s="76"/>
      <c r="L19" s="97"/>
      <c r="M19" s="82">
        <f t="shared" si="2"/>
        <v>0</v>
      </c>
      <c r="N19" s="60"/>
      <c r="O19" s="83"/>
      <c r="P19" s="60"/>
      <c r="Q19" s="83"/>
      <c r="R19" s="83"/>
      <c r="S19" s="60"/>
      <c r="T19" s="37"/>
      <c r="U19" s="59">
        <f t="shared" si="3"/>
        <v>0</v>
      </c>
      <c r="V19" s="59">
        <f t="shared" si="4"/>
        <v>0</v>
      </c>
      <c r="W19" s="59">
        <f t="shared" si="5"/>
        <v>0</v>
      </c>
      <c r="X19" s="36">
        <f>IF(E19="JJ",'Bestellliste Sektionen'!H19*Preis1!D$3+'Bestellliste Sektionen'!I19*Preis1!D$4+'Bestellliste Sektionen'!J19*Preis1!D$5+'Bestellliste Sektionen'!K19*Preis1!D$6+'Bestellliste Sektionen'!M19*Preis1!D$7+'Bestellliste Sektionen'!N19*Preis1!D$8+'Bestellliste Sektionen'!O19*Preis1!D$9+'Bestellliste Sektionen'!P19*Preis1!B$10+'Bestellliste Sektionen'!Q19*Preis1!D$10+'Bestellliste Sektionen'!S19*Preis1!B$12,IF(E19="J",'Bestellliste Sektionen'!H19*Preis1!D$3+'Bestellliste Sektionen'!I19*Preis1!D$4+'Bestellliste Sektionen'!J19*Preis1!D$5+'Bestellliste Sektionen'!K19*Preis1!D$6+'Bestellliste Sektionen'!M19*Preis1!D$7+'Bestellliste Sektionen'!N19*Preis1!D$8+'Bestellliste Sektionen'!O19*Preis1!D$9+'Bestellliste Sektionen'!P19*Preis1!B$10+'Bestellliste Sektionen'!Q19*Preis1!D$10+'Bestellliste Sektionen'!S19*Preis1!B$12,IF(E19="EV",H19*Preis1!B$3+'Bestellliste Sektionen'!I19*Preis1!B$4+'Bestellliste Sektionen'!J19*Preis1!B$5+'Bestellliste Sektionen'!K19*Preis1!B$6+'Bestellliste Sektionen'!M19*Preis1!B$7+'Bestellliste Sektionen'!N19*Preis1!B$8+'Bestellliste Sektionen'!O19*Preis1!B$9+'Bestellliste Sektionen'!P19*Preis1!B$10+'Bestellliste Sektionen'!Q19*Preis1!D$10+'Bestellliste Sektionen'!S19*Preis1!D$12+'Bestellliste Sektionen'!R19*Preis1!B$11,IF(E19="V",H19*Preis1!B$3+'Bestellliste Sektionen'!I19*Preis1!B$4+'Bestellliste Sektionen'!J19*Preis1!B$5+'Bestellliste Sektionen'!K19*Preis1!B$6+'Bestellliste Sektionen'!M19*Preis1!B$7+'Bestellliste Sektionen'!N19*Preis1!B$8+'Bestellliste Sektionen'!O19*Preis1!B$9+'Bestellliste Sektionen'!R19*Preis1!B$10+'Bestellliste Sektionen'!S19*Preis1!B$12+'Bestellliste Sektionen'!R19*Preis1!B$11,IF(E19=" ",H19*Preis1!B$3+'Bestellliste Sektionen'!I19*Preis1!B$4+'Bestellliste Sektionen'!J19*Preis1!B$5+'Bestellliste Sektionen'!K19*Preis1!B$6+'Bestellliste Sektionen'!M19*Preis1!B$7+'Bestellliste Sektionen'!N19*Preis1!B$8+'Bestellliste Sektionen'!O19*Preis1!B$9+'Bestellliste Sektionen'!S19*Preis1!B$12+'Bestellliste Sektionen'!T19*Preis1!B$13,IF(E19="S",H19*Preis1!B$3+'Bestellliste Sektionen'!I19*Preis1!B$4+'Bestellliste Sektionen'!J19*Preis1!B$5+'Bestellliste Sektionen'!K19*Preis1!B$6+'Bestellliste Sektionen'!M19*Preis1!B$7+'Bestellliste Sektionen'!N19*Preis1!B$8+'Bestellliste Sektionen'!O19*Preis1!B$9+'Bestellliste Sektionen'!R19*Preis1!B$8+'Bestellliste Sektionen'!S19*Preis1!B$12+'Bestellliste Sektionen'!R19*Preis1!B$11,))))))</f>
        <v>0</v>
      </c>
      <c r="Y19" s="103"/>
      <c r="Z19" s="104"/>
      <c r="AA19" s="104"/>
      <c r="AB19" s="104"/>
      <c r="AC19" s="104"/>
      <c r="AD19" s="105"/>
      <c r="AE19" s="36">
        <f>IF(G19="1",'Bestellliste Sektionen'!I19*I$12+'Bestellliste Sektionen'!J19*J$12+'Bestellliste Sektionen'!K19*K$12+'Bestellliste Sektionen'!M19*M$12+'Bestellliste Sektionen'!N19*N$12+'Bestellliste Sektionen'!O19*O$12+'Bestellliste Sektionen'!P19*P$12+'Bestellliste Sektionen'!Q19*Q$12+'Bestellliste Sektionen'!R19*R$12+'Bestellliste Sektionen'!S19*S$12,IF(G19="0",'Bestellliste Sektionen'!I19*0+'Bestellliste Sektionen'!J19*0+'Bestellliste Sektionen'!K19*0+'Bestellliste Sektionen'!M19*0+'Bestellliste Sektionen'!N19*0+'Bestellliste Sektionen'!O19*0+'Bestellliste Sektionen'!P19*0+'Bestellliste Sektionen'!Q19*0+'Bestellliste Sektionen'!R19*0+'Bestellliste Sektionen'!S19*0))</f>
        <v>0</v>
      </c>
    </row>
    <row r="20" spans="1:31" ht="21.95" customHeight="1" x14ac:dyDescent="0.2">
      <c r="A20" s="98"/>
      <c r="B20" s="99"/>
      <c r="C20" s="100"/>
      <c r="D20" s="54"/>
      <c r="E20" s="51">
        <f t="shared" si="0"/>
        <v>0</v>
      </c>
      <c r="F20" s="52"/>
      <c r="G20" s="61" t="s">
        <v>50</v>
      </c>
      <c r="H20" s="53"/>
      <c r="I20" s="63">
        <f t="shared" si="1"/>
        <v>0</v>
      </c>
      <c r="J20" s="54"/>
      <c r="K20" s="54"/>
      <c r="L20" s="101"/>
      <c r="M20" s="58">
        <f t="shared" si="2"/>
        <v>0</v>
      </c>
      <c r="N20" s="86"/>
      <c r="O20" s="57"/>
      <c r="P20" s="86"/>
      <c r="Q20" s="57"/>
      <c r="R20" s="56"/>
      <c r="S20" s="56"/>
      <c r="T20" s="37"/>
      <c r="U20" s="59">
        <f t="shared" si="3"/>
        <v>0</v>
      </c>
      <c r="V20" s="59">
        <f t="shared" si="4"/>
        <v>0</v>
      </c>
      <c r="W20" s="59">
        <f t="shared" si="5"/>
        <v>0</v>
      </c>
      <c r="X20" s="36">
        <f>IF(E20="JJ",'Bestellliste Sektionen'!H20*Preis1!D$3+'Bestellliste Sektionen'!I20*Preis1!D$4+'Bestellliste Sektionen'!J20*Preis1!D$5+'Bestellliste Sektionen'!K20*Preis1!D$6+'Bestellliste Sektionen'!M20*Preis1!D$7+'Bestellliste Sektionen'!N20*Preis1!D$8+'Bestellliste Sektionen'!O20*Preis1!D$9+'Bestellliste Sektionen'!P20*Preis1!B$10+'Bestellliste Sektionen'!Q20*Preis1!D$10+'Bestellliste Sektionen'!S20*Preis1!B$12,IF(E20="J",'Bestellliste Sektionen'!H20*Preis1!D$3+'Bestellliste Sektionen'!I20*Preis1!D$4+'Bestellliste Sektionen'!J20*Preis1!D$5+'Bestellliste Sektionen'!K20*Preis1!D$6+'Bestellliste Sektionen'!M20*Preis1!D$7+'Bestellliste Sektionen'!N20*Preis1!D$8+'Bestellliste Sektionen'!O20*Preis1!D$9+'Bestellliste Sektionen'!P20*Preis1!B$10+'Bestellliste Sektionen'!Q20*Preis1!D$10+'Bestellliste Sektionen'!S20*Preis1!B$12,IF(E20="EV",H20*Preis1!B$3+'Bestellliste Sektionen'!I20*Preis1!B$4+'Bestellliste Sektionen'!J20*Preis1!B$5+'Bestellliste Sektionen'!K20*Preis1!B$6+'Bestellliste Sektionen'!M20*Preis1!B$7+'Bestellliste Sektionen'!N20*Preis1!B$8+'Bestellliste Sektionen'!O20*Preis1!B$9+'Bestellliste Sektionen'!P20*Preis1!B$10+'Bestellliste Sektionen'!Q20*Preis1!D$10+'Bestellliste Sektionen'!S20*Preis1!D$12+'Bestellliste Sektionen'!R20*Preis1!B$11,IF(E20="V",H20*Preis1!B$3+'Bestellliste Sektionen'!I20*Preis1!B$4+'Bestellliste Sektionen'!J20*Preis1!B$5+'Bestellliste Sektionen'!K20*Preis1!B$6+'Bestellliste Sektionen'!M20*Preis1!B$7+'Bestellliste Sektionen'!N20*Preis1!B$8+'Bestellliste Sektionen'!O20*Preis1!B$9+'Bestellliste Sektionen'!R20*Preis1!B$10+'Bestellliste Sektionen'!S20*Preis1!B$12+'Bestellliste Sektionen'!R20*Preis1!B$11,IF(E20=" ",H20*Preis1!B$3+'Bestellliste Sektionen'!I20*Preis1!B$4+'Bestellliste Sektionen'!J20*Preis1!B$5+'Bestellliste Sektionen'!K20*Preis1!B$6+'Bestellliste Sektionen'!M20*Preis1!B$7+'Bestellliste Sektionen'!N20*Preis1!B$8+'Bestellliste Sektionen'!O20*Preis1!B$9+'Bestellliste Sektionen'!S20*Preis1!B$12+'Bestellliste Sektionen'!T20*Preis1!B$13,IF(E20="S",H20*Preis1!B$3+'Bestellliste Sektionen'!I20*Preis1!B$4+'Bestellliste Sektionen'!J20*Preis1!B$5+'Bestellliste Sektionen'!K20*Preis1!B$6+'Bestellliste Sektionen'!M20*Preis1!B$7+'Bestellliste Sektionen'!N20*Preis1!B$8+'Bestellliste Sektionen'!O20*Preis1!B$9+'Bestellliste Sektionen'!R20*Preis1!B$8+'Bestellliste Sektionen'!S20*Preis1!B$12+'Bestellliste Sektionen'!R20*Preis1!B$11,))))))</f>
        <v>0</v>
      </c>
      <c r="Y20" s="103"/>
      <c r="Z20" s="104"/>
      <c r="AA20" s="104"/>
      <c r="AB20" s="104"/>
      <c r="AC20" s="104"/>
      <c r="AD20" s="105"/>
      <c r="AE20" s="36">
        <f>IF(G20="1",'Bestellliste Sektionen'!I20*I$12+'Bestellliste Sektionen'!J20*J$12+'Bestellliste Sektionen'!K20*K$12+'Bestellliste Sektionen'!M20*M$12+'Bestellliste Sektionen'!N20*N$12+'Bestellliste Sektionen'!O20*O$12+'Bestellliste Sektionen'!P20*P$12+'Bestellliste Sektionen'!Q20*Q$12+'Bestellliste Sektionen'!R20*R$12+'Bestellliste Sektionen'!S20*S$12,IF(G20="0",'Bestellliste Sektionen'!I20*0+'Bestellliste Sektionen'!J20*0+'Bestellliste Sektionen'!K20*0+'Bestellliste Sektionen'!M20*0+'Bestellliste Sektionen'!N20*0+'Bestellliste Sektionen'!O20*0+'Bestellliste Sektionen'!P20*0+'Bestellliste Sektionen'!Q20*0+'Bestellliste Sektionen'!R20*0+'Bestellliste Sektionen'!S20*0))</f>
        <v>0</v>
      </c>
    </row>
    <row r="21" spans="1:31" ht="21.95" customHeight="1" x14ac:dyDescent="0.2">
      <c r="A21" s="73"/>
      <c r="B21" s="74"/>
      <c r="C21" s="75"/>
      <c r="D21" s="76"/>
      <c r="E21" s="77">
        <f t="shared" si="0"/>
        <v>0</v>
      </c>
      <c r="F21" s="78"/>
      <c r="G21" s="85" t="s">
        <v>50</v>
      </c>
      <c r="H21" s="80"/>
      <c r="I21" s="81">
        <f t="shared" si="1"/>
        <v>0</v>
      </c>
      <c r="J21" s="76"/>
      <c r="K21" s="76"/>
      <c r="L21" s="97"/>
      <c r="M21" s="82">
        <f t="shared" si="2"/>
        <v>0</v>
      </c>
      <c r="N21" s="60"/>
      <c r="O21" s="83"/>
      <c r="P21" s="60"/>
      <c r="Q21" s="83"/>
      <c r="R21" s="83"/>
      <c r="S21" s="60"/>
      <c r="T21" s="37">
        <v>1</v>
      </c>
      <c r="U21" s="59">
        <f t="shared" si="3"/>
        <v>0</v>
      </c>
      <c r="V21" s="59">
        <f t="shared" si="4"/>
        <v>0</v>
      </c>
      <c r="W21" s="59">
        <f t="shared" si="5"/>
        <v>0</v>
      </c>
      <c r="X21" s="36">
        <f>IF(E21="JJ",'Bestellliste Sektionen'!H21*Preis1!D$3+'Bestellliste Sektionen'!I21*Preis1!D$4+'Bestellliste Sektionen'!J21*Preis1!D$5+'Bestellliste Sektionen'!K21*Preis1!D$6+'Bestellliste Sektionen'!M21*Preis1!D$7+'Bestellliste Sektionen'!N21*Preis1!D$8+'Bestellliste Sektionen'!O21*Preis1!D$9+'Bestellliste Sektionen'!P21*Preis1!B$10+'Bestellliste Sektionen'!Q21*Preis1!D$10+'Bestellliste Sektionen'!S21*Preis1!B$12,IF(E21="J",'Bestellliste Sektionen'!H21*Preis1!D$3+'Bestellliste Sektionen'!I21*Preis1!D$4+'Bestellliste Sektionen'!J21*Preis1!D$5+'Bestellliste Sektionen'!K21*Preis1!D$6+'Bestellliste Sektionen'!M21*Preis1!D$7+'Bestellliste Sektionen'!N21*Preis1!D$8+'Bestellliste Sektionen'!O21*Preis1!D$9+'Bestellliste Sektionen'!P21*Preis1!B$10+'Bestellliste Sektionen'!Q21*Preis1!D$10+'Bestellliste Sektionen'!S21*Preis1!B$12,IF(E21="EV",H21*Preis1!B$3+'Bestellliste Sektionen'!I21*Preis1!B$4+'Bestellliste Sektionen'!J21*Preis1!B$5+'Bestellliste Sektionen'!K21*Preis1!B$6+'Bestellliste Sektionen'!M21*Preis1!B$7+'Bestellliste Sektionen'!N21*Preis1!B$8+'Bestellliste Sektionen'!O21*Preis1!B$9+'Bestellliste Sektionen'!P21*Preis1!B$10+'Bestellliste Sektionen'!Q21*Preis1!D$10+'Bestellliste Sektionen'!S21*Preis1!D$12+'Bestellliste Sektionen'!R21*Preis1!B$11,IF(E21="V",H21*Preis1!B$3+'Bestellliste Sektionen'!I21*Preis1!B$4+'Bestellliste Sektionen'!J21*Preis1!B$5+'Bestellliste Sektionen'!K21*Preis1!B$6+'Bestellliste Sektionen'!M21*Preis1!B$7+'Bestellliste Sektionen'!N21*Preis1!B$8+'Bestellliste Sektionen'!O21*Preis1!B$9+'Bestellliste Sektionen'!R21*Preis1!B$10+'Bestellliste Sektionen'!S21*Preis1!B$12+'Bestellliste Sektionen'!R21*Preis1!B$11,IF(E21=" ",H21*Preis1!B$3+'Bestellliste Sektionen'!I21*Preis1!B$4+'Bestellliste Sektionen'!J21*Preis1!B$5+'Bestellliste Sektionen'!K21*Preis1!B$6+'Bestellliste Sektionen'!M21*Preis1!B$7+'Bestellliste Sektionen'!N21*Preis1!B$8+'Bestellliste Sektionen'!O21*Preis1!B$9+'Bestellliste Sektionen'!S21*Preis1!B$12+'Bestellliste Sektionen'!T21*Preis1!B$13,IF(E21="S",H21*Preis1!B$3+'Bestellliste Sektionen'!I21*Preis1!B$4+'Bestellliste Sektionen'!J21*Preis1!B$5+'Bestellliste Sektionen'!K21*Preis1!B$6+'Bestellliste Sektionen'!M21*Preis1!B$7+'Bestellliste Sektionen'!N21*Preis1!B$8+'Bestellliste Sektionen'!O21*Preis1!B$9+'Bestellliste Sektionen'!R21*Preis1!B$8+'Bestellliste Sektionen'!S21*Preis1!B$12+'Bestellliste Sektionen'!R21*Preis1!B$11,))))))</f>
        <v>0</v>
      </c>
      <c r="Y21" s="103"/>
      <c r="Z21" s="104"/>
      <c r="AA21" s="104"/>
      <c r="AB21" s="104"/>
      <c r="AC21" s="104"/>
      <c r="AD21" s="105"/>
      <c r="AE21" s="36">
        <f>IF(G21="1",'Bestellliste Sektionen'!I21*I$12+'Bestellliste Sektionen'!J21*J$12+'Bestellliste Sektionen'!K21*K$12+'Bestellliste Sektionen'!M21*M$12+'Bestellliste Sektionen'!N21*N$12+'Bestellliste Sektionen'!O21*O$12+'Bestellliste Sektionen'!P21*P$12+'Bestellliste Sektionen'!Q21*Q$12+'Bestellliste Sektionen'!R21*R$12+'Bestellliste Sektionen'!S21*S$12,IF(G21="0",'Bestellliste Sektionen'!I21*0+'Bestellliste Sektionen'!J21*0+'Bestellliste Sektionen'!K21*0+'Bestellliste Sektionen'!M21*0+'Bestellliste Sektionen'!N21*0+'Bestellliste Sektionen'!O21*0+'Bestellliste Sektionen'!P21*0+'Bestellliste Sektionen'!Q21*0+'Bestellliste Sektionen'!R21*0+'Bestellliste Sektionen'!S21*0))</f>
        <v>0</v>
      </c>
    </row>
    <row r="22" spans="1:31" ht="21.95" customHeight="1" x14ac:dyDescent="0.2">
      <c r="A22" s="98"/>
      <c r="B22" s="99"/>
      <c r="C22" s="100"/>
      <c r="D22" s="54"/>
      <c r="E22" s="51">
        <f t="shared" si="0"/>
        <v>0</v>
      </c>
      <c r="F22" s="52"/>
      <c r="G22" s="62" t="s">
        <v>50</v>
      </c>
      <c r="H22" s="53"/>
      <c r="I22" s="63">
        <f t="shared" si="1"/>
        <v>0</v>
      </c>
      <c r="J22" s="54"/>
      <c r="K22" s="54"/>
      <c r="L22" s="101"/>
      <c r="M22" s="58">
        <f t="shared" si="2"/>
        <v>0</v>
      </c>
      <c r="N22" s="86"/>
      <c r="O22" s="57"/>
      <c r="P22" s="86"/>
      <c r="Q22" s="57"/>
      <c r="R22" s="56"/>
      <c r="S22" s="56"/>
      <c r="T22" s="37">
        <v>1</v>
      </c>
      <c r="U22" s="59">
        <f t="shared" si="3"/>
        <v>0</v>
      </c>
      <c r="V22" s="59">
        <f t="shared" si="4"/>
        <v>0</v>
      </c>
      <c r="W22" s="59">
        <f t="shared" si="5"/>
        <v>0</v>
      </c>
      <c r="X22" s="36">
        <f>IF(E22="JJ",'Bestellliste Sektionen'!H22*Preis1!D$3+'Bestellliste Sektionen'!I22*Preis1!D$4+'Bestellliste Sektionen'!J22*Preis1!D$5+'Bestellliste Sektionen'!K22*Preis1!D$6+'Bestellliste Sektionen'!M22*Preis1!D$7+'Bestellliste Sektionen'!N22*Preis1!D$8+'Bestellliste Sektionen'!O22*Preis1!D$9+'Bestellliste Sektionen'!P22*Preis1!B$10+'Bestellliste Sektionen'!Q22*Preis1!D$10+'Bestellliste Sektionen'!S22*Preis1!B$12,IF(E22="J",'Bestellliste Sektionen'!H22*Preis1!D$3+'Bestellliste Sektionen'!I22*Preis1!D$4+'Bestellliste Sektionen'!J22*Preis1!D$5+'Bestellliste Sektionen'!K22*Preis1!D$6+'Bestellliste Sektionen'!M22*Preis1!D$7+'Bestellliste Sektionen'!N22*Preis1!D$8+'Bestellliste Sektionen'!O22*Preis1!D$9+'Bestellliste Sektionen'!P22*Preis1!B$10+'Bestellliste Sektionen'!Q22*Preis1!D$10+'Bestellliste Sektionen'!S22*Preis1!B$12,IF(E22="EV",H22*Preis1!B$3+'Bestellliste Sektionen'!I22*Preis1!B$4+'Bestellliste Sektionen'!J22*Preis1!B$5+'Bestellliste Sektionen'!K22*Preis1!B$6+'Bestellliste Sektionen'!M22*Preis1!B$7+'Bestellliste Sektionen'!N22*Preis1!B$8+'Bestellliste Sektionen'!O22*Preis1!B$9+'Bestellliste Sektionen'!P22*Preis1!B$10+'Bestellliste Sektionen'!Q22*Preis1!D$10+'Bestellliste Sektionen'!S22*Preis1!D$12+'Bestellliste Sektionen'!R22*Preis1!B$11,IF(E22="V",H22*Preis1!B$3+'Bestellliste Sektionen'!I22*Preis1!B$4+'Bestellliste Sektionen'!J22*Preis1!B$5+'Bestellliste Sektionen'!K22*Preis1!B$6+'Bestellliste Sektionen'!M22*Preis1!B$7+'Bestellliste Sektionen'!N22*Preis1!B$8+'Bestellliste Sektionen'!O22*Preis1!B$9+'Bestellliste Sektionen'!R22*Preis1!B$10+'Bestellliste Sektionen'!S22*Preis1!B$12+'Bestellliste Sektionen'!R22*Preis1!B$11,IF(E22=" ",H22*Preis1!B$3+'Bestellliste Sektionen'!I22*Preis1!B$4+'Bestellliste Sektionen'!J22*Preis1!B$5+'Bestellliste Sektionen'!K22*Preis1!B$6+'Bestellliste Sektionen'!M22*Preis1!B$7+'Bestellliste Sektionen'!N22*Preis1!B$8+'Bestellliste Sektionen'!O22*Preis1!B$9+'Bestellliste Sektionen'!S22*Preis1!B$12+'Bestellliste Sektionen'!T22*Preis1!B$13,IF(E22="S",H22*Preis1!B$3+'Bestellliste Sektionen'!I22*Preis1!B$4+'Bestellliste Sektionen'!J22*Preis1!B$5+'Bestellliste Sektionen'!K22*Preis1!B$6+'Bestellliste Sektionen'!M22*Preis1!B$7+'Bestellliste Sektionen'!N22*Preis1!B$8+'Bestellliste Sektionen'!O22*Preis1!B$9+'Bestellliste Sektionen'!R22*Preis1!B$8+'Bestellliste Sektionen'!S22*Preis1!B$12+'Bestellliste Sektionen'!R22*Preis1!B$11,))))))</f>
        <v>0</v>
      </c>
      <c r="Y22" s="103"/>
      <c r="Z22" s="104"/>
      <c r="AA22" s="104"/>
      <c r="AB22" s="104"/>
      <c r="AC22" s="104"/>
      <c r="AD22" s="105"/>
      <c r="AE22" s="36">
        <f>IF(G22="1",'Bestellliste Sektionen'!I22*I$12+'Bestellliste Sektionen'!J22*J$12+'Bestellliste Sektionen'!K22*K$12+'Bestellliste Sektionen'!M22*M$12+'Bestellliste Sektionen'!N22*N$12+'Bestellliste Sektionen'!O22*O$12+'Bestellliste Sektionen'!P22*P$12+'Bestellliste Sektionen'!Q22*Q$12+'Bestellliste Sektionen'!R22*R$12+'Bestellliste Sektionen'!S22*S$12,IF(G22="0",'Bestellliste Sektionen'!I22*0+'Bestellliste Sektionen'!J22*0+'Bestellliste Sektionen'!K22*0+'Bestellliste Sektionen'!M22*0+'Bestellliste Sektionen'!N22*0+'Bestellliste Sektionen'!O22*0+'Bestellliste Sektionen'!P22*0+'Bestellliste Sektionen'!Q22*0+'Bestellliste Sektionen'!R22*0+'Bestellliste Sektionen'!S22*0))</f>
        <v>0</v>
      </c>
    </row>
    <row r="23" spans="1:31" ht="21.95" customHeight="1" x14ac:dyDescent="0.2">
      <c r="A23" s="73"/>
      <c r="B23" s="74"/>
      <c r="C23" s="75"/>
      <c r="D23" s="76"/>
      <c r="E23" s="77">
        <f t="shared" si="0"/>
        <v>0</v>
      </c>
      <c r="F23" s="84"/>
      <c r="G23" s="85" t="s">
        <v>50</v>
      </c>
      <c r="H23" s="80"/>
      <c r="I23" s="81">
        <f t="shared" si="1"/>
        <v>0</v>
      </c>
      <c r="J23" s="76"/>
      <c r="K23" s="76"/>
      <c r="L23" s="97"/>
      <c r="M23" s="82">
        <f t="shared" si="2"/>
        <v>0</v>
      </c>
      <c r="N23" s="60"/>
      <c r="O23" s="83"/>
      <c r="P23" s="60"/>
      <c r="Q23" s="83"/>
      <c r="R23" s="83"/>
      <c r="S23" s="60"/>
      <c r="T23" s="37">
        <v>1</v>
      </c>
      <c r="U23" s="59">
        <f t="shared" si="3"/>
        <v>0</v>
      </c>
      <c r="V23" s="59">
        <f t="shared" ref="V23" si="6">ROUNDUP(U23/10,0)</f>
        <v>0</v>
      </c>
      <c r="W23" s="59">
        <f t="shared" ref="W23" si="7">V23*15</f>
        <v>0</v>
      </c>
      <c r="X23" s="36">
        <f>IF(E23="JJ",'Bestellliste Sektionen'!H23*Preis1!D$3+'Bestellliste Sektionen'!I23*Preis1!D$4+'Bestellliste Sektionen'!J23*Preis1!D$5+'Bestellliste Sektionen'!K23*Preis1!D$6+'Bestellliste Sektionen'!M23*Preis1!D$7+'Bestellliste Sektionen'!N23*Preis1!D$8+'Bestellliste Sektionen'!O23*Preis1!D$9+'Bestellliste Sektionen'!P23*Preis1!B$10+'Bestellliste Sektionen'!Q23*Preis1!D$10+'Bestellliste Sektionen'!S23*Preis1!B$12,IF(E23="J",'Bestellliste Sektionen'!H23*Preis1!D$3+'Bestellliste Sektionen'!I23*Preis1!D$4+'Bestellliste Sektionen'!J23*Preis1!D$5+'Bestellliste Sektionen'!K23*Preis1!D$6+'Bestellliste Sektionen'!M23*Preis1!D$7+'Bestellliste Sektionen'!N23*Preis1!D$8+'Bestellliste Sektionen'!O23*Preis1!D$9+'Bestellliste Sektionen'!P23*Preis1!B$10+'Bestellliste Sektionen'!Q23*Preis1!D$10+'Bestellliste Sektionen'!S23*Preis1!B$12,IF(E23="EV",H23*Preis1!B$3+'Bestellliste Sektionen'!I23*Preis1!B$4+'Bestellliste Sektionen'!J23*Preis1!B$5+'Bestellliste Sektionen'!K23*Preis1!B$6+'Bestellliste Sektionen'!M23*Preis1!B$7+'Bestellliste Sektionen'!N23*Preis1!B$8+'Bestellliste Sektionen'!O23*Preis1!B$9+'Bestellliste Sektionen'!P23*Preis1!B$10+'Bestellliste Sektionen'!Q23*Preis1!D$10+'Bestellliste Sektionen'!S23*Preis1!D$12+'Bestellliste Sektionen'!R23*Preis1!B$11,IF(E23="V",H23*Preis1!B$3+'Bestellliste Sektionen'!I23*Preis1!B$4+'Bestellliste Sektionen'!J23*Preis1!B$5+'Bestellliste Sektionen'!K23*Preis1!B$6+'Bestellliste Sektionen'!M23*Preis1!B$7+'Bestellliste Sektionen'!N23*Preis1!B$8+'Bestellliste Sektionen'!O23*Preis1!B$9+'Bestellliste Sektionen'!R23*Preis1!B$10+'Bestellliste Sektionen'!S23*Preis1!B$12+'Bestellliste Sektionen'!R23*Preis1!B$11,IF(E23=" ",H23*Preis1!B$3+'Bestellliste Sektionen'!I23*Preis1!B$4+'Bestellliste Sektionen'!J23*Preis1!B$5+'Bestellliste Sektionen'!K23*Preis1!B$6+'Bestellliste Sektionen'!M23*Preis1!B$7+'Bestellliste Sektionen'!N23*Preis1!B$8+'Bestellliste Sektionen'!O23*Preis1!B$9+'Bestellliste Sektionen'!S23*Preis1!B$12+'Bestellliste Sektionen'!T23*Preis1!B$13,IF(E23="S",H23*Preis1!B$3+'Bestellliste Sektionen'!I23*Preis1!B$4+'Bestellliste Sektionen'!J23*Preis1!B$5+'Bestellliste Sektionen'!K23*Preis1!B$6+'Bestellliste Sektionen'!M23*Preis1!B$7+'Bestellliste Sektionen'!N23*Preis1!B$8+'Bestellliste Sektionen'!O23*Preis1!B$9+'Bestellliste Sektionen'!R23*Preis1!B$8+'Bestellliste Sektionen'!S23*Preis1!B$12+'Bestellliste Sektionen'!R23*Preis1!B$11,))))))</f>
        <v>0</v>
      </c>
      <c r="Y23" s="103"/>
      <c r="Z23" s="104"/>
      <c r="AA23" s="104"/>
      <c r="AB23" s="104"/>
      <c r="AC23" s="104"/>
      <c r="AD23" s="105"/>
      <c r="AE23" s="36">
        <f>IF(G23="1",'Bestellliste Sektionen'!I23*I$12+'Bestellliste Sektionen'!J23*J$12+'Bestellliste Sektionen'!K23*K$12+'Bestellliste Sektionen'!M23*M$12+'Bestellliste Sektionen'!N23*N$12+'Bestellliste Sektionen'!O23*O$12+'Bestellliste Sektionen'!P23*P$12+'Bestellliste Sektionen'!Q23*Q$12+'Bestellliste Sektionen'!R23*R$12+'Bestellliste Sektionen'!S23*S$12,IF(G23="0",'Bestellliste Sektionen'!I23*0+'Bestellliste Sektionen'!J23*0+'Bestellliste Sektionen'!K23*0+'Bestellliste Sektionen'!M23*0+'Bestellliste Sektionen'!N23*0+'Bestellliste Sektionen'!O23*0+'Bestellliste Sektionen'!P23*0+'Bestellliste Sektionen'!Q23*0+'Bestellliste Sektionen'!R23*0+'Bestellliste Sektionen'!S23*0))</f>
        <v>0</v>
      </c>
    </row>
    <row r="24" spans="1:31" ht="21.95" customHeight="1" x14ac:dyDescent="0.2">
      <c r="A24" s="98"/>
      <c r="B24" s="99"/>
      <c r="C24" s="100"/>
      <c r="D24" s="54"/>
      <c r="E24" s="51">
        <f t="shared" si="0"/>
        <v>0</v>
      </c>
      <c r="F24" s="52"/>
      <c r="G24" s="61" t="s">
        <v>50</v>
      </c>
      <c r="H24" s="53"/>
      <c r="I24" s="63">
        <f t="shared" si="1"/>
        <v>0</v>
      </c>
      <c r="J24" s="54"/>
      <c r="K24" s="54"/>
      <c r="L24" s="101"/>
      <c r="M24" s="58">
        <f t="shared" si="2"/>
        <v>0</v>
      </c>
      <c r="N24" s="86"/>
      <c r="O24" s="57"/>
      <c r="P24" s="86"/>
      <c r="Q24" s="57"/>
      <c r="R24" s="56"/>
      <c r="S24" s="56"/>
      <c r="T24" s="37">
        <v>1</v>
      </c>
      <c r="U24" s="59">
        <f t="shared" si="3"/>
        <v>0</v>
      </c>
      <c r="V24" s="59">
        <f t="shared" si="4"/>
        <v>0</v>
      </c>
      <c r="W24" s="59">
        <f t="shared" si="5"/>
        <v>0</v>
      </c>
      <c r="X24" s="36">
        <f>IF(E24="JJ",'Bestellliste Sektionen'!H24*Preis1!D$3+'Bestellliste Sektionen'!I24*Preis1!D$4+'Bestellliste Sektionen'!J24*Preis1!D$5+'Bestellliste Sektionen'!K24*Preis1!D$6+'Bestellliste Sektionen'!M24*Preis1!D$7+'Bestellliste Sektionen'!N24*Preis1!D$8+'Bestellliste Sektionen'!O24*Preis1!D$9+'Bestellliste Sektionen'!P24*Preis1!B$10+'Bestellliste Sektionen'!Q24*Preis1!D$10+'Bestellliste Sektionen'!S24*Preis1!B$12,IF(E24="J",'Bestellliste Sektionen'!H24*Preis1!D$3+'Bestellliste Sektionen'!I24*Preis1!D$4+'Bestellliste Sektionen'!J24*Preis1!D$5+'Bestellliste Sektionen'!K24*Preis1!D$6+'Bestellliste Sektionen'!M24*Preis1!D$7+'Bestellliste Sektionen'!N24*Preis1!D$8+'Bestellliste Sektionen'!O24*Preis1!D$9+'Bestellliste Sektionen'!P24*Preis1!B$10+'Bestellliste Sektionen'!Q24*Preis1!D$10+'Bestellliste Sektionen'!S24*Preis1!B$12,IF(E24="EV",H24*Preis1!B$3+'Bestellliste Sektionen'!I24*Preis1!B$4+'Bestellliste Sektionen'!J24*Preis1!B$5+'Bestellliste Sektionen'!K24*Preis1!B$6+'Bestellliste Sektionen'!M24*Preis1!B$7+'Bestellliste Sektionen'!N24*Preis1!B$8+'Bestellliste Sektionen'!O24*Preis1!B$9+'Bestellliste Sektionen'!P24*Preis1!B$10+'Bestellliste Sektionen'!Q24*Preis1!D$10+'Bestellliste Sektionen'!S24*Preis1!D$12+'Bestellliste Sektionen'!R24*Preis1!B$11,IF(E24="V",H24*Preis1!B$3+'Bestellliste Sektionen'!I24*Preis1!B$4+'Bestellliste Sektionen'!J24*Preis1!B$5+'Bestellliste Sektionen'!K24*Preis1!B$6+'Bestellliste Sektionen'!M24*Preis1!B$7+'Bestellliste Sektionen'!N24*Preis1!B$8+'Bestellliste Sektionen'!O24*Preis1!B$9+'Bestellliste Sektionen'!R24*Preis1!B$10+'Bestellliste Sektionen'!S24*Preis1!B$12+'Bestellliste Sektionen'!R24*Preis1!B$11,IF(E24=" ",H24*Preis1!B$3+'Bestellliste Sektionen'!I24*Preis1!B$4+'Bestellliste Sektionen'!J24*Preis1!B$5+'Bestellliste Sektionen'!K24*Preis1!B$6+'Bestellliste Sektionen'!M24*Preis1!B$7+'Bestellliste Sektionen'!N24*Preis1!B$8+'Bestellliste Sektionen'!O24*Preis1!B$9+'Bestellliste Sektionen'!S24*Preis1!B$12+'Bestellliste Sektionen'!T24*Preis1!B$13,IF(E24="S",H24*Preis1!B$3+'Bestellliste Sektionen'!I24*Preis1!B$4+'Bestellliste Sektionen'!J24*Preis1!B$5+'Bestellliste Sektionen'!K24*Preis1!B$6+'Bestellliste Sektionen'!M24*Preis1!B$7+'Bestellliste Sektionen'!N24*Preis1!B$8+'Bestellliste Sektionen'!O24*Preis1!B$9+'Bestellliste Sektionen'!R24*Preis1!B$8+'Bestellliste Sektionen'!S24*Preis1!B$12+'Bestellliste Sektionen'!R24*Preis1!B$11,))))))</f>
        <v>0</v>
      </c>
      <c r="Y24" s="103"/>
      <c r="Z24" s="104"/>
      <c r="AA24" s="104"/>
      <c r="AB24" s="104"/>
      <c r="AC24" s="104"/>
      <c r="AD24" s="105"/>
      <c r="AE24" s="36">
        <f>IF(G24="1",'Bestellliste Sektionen'!I24*I$12+'Bestellliste Sektionen'!J24*J$12+'Bestellliste Sektionen'!K24*K$12+'Bestellliste Sektionen'!M24*M$12+'Bestellliste Sektionen'!N24*N$12+'Bestellliste Sektionen'!O24*O$12+'Bestellliste Sektionen'!P24*P$12+'Bestellliste Sektionen'!Q24*Q$12+'Bestellliste Sektionen'!R24*R$12+'Bestellliste Sektionen'!S24*S$12,IF(G24="0",'Bestellliste Sektionen'!I24*0+'Bestellliste Sektionen'!J24*0+'Bestellliste Sektionen'!K24*0+'Bestellliste Sektionen'!M24*0+'Bestellliste Sektionen'!N24*0+'Bestellliste Sektionen'!O24*0+'Bestellliste Sektionen'!P24*0+'Bestellliste Sektionen'!Q24*0+'Bestellliste Sektionen'!R24*0+'Bestellliste Sektionen'!S24*0))</f>
        <v>0</v>
      </c>
    </row>
    <row r="25" spans="1:31" ht="21.95" customHeight="1" x14ac:dyDescent="0.2">
      <c r="A25" s="73"/>
      <c r="B25" s="74"/>
      <c r="C25" s="75"/>
      <c r="D25" s="76"/>
      <c r="E25" s="77">
        <f t="shared" si="0"/>
        <v>0</v>
      </c>
      <c r="F25" s="78"/>
      <c r="G25" s="79" t="s">
        <v>50</v>
      </c>
      <c r="H25" s="80"/>
      <c r="I25" s="81">
        <f t="shared" si="1"/>
        <v>0</v>
      </c>
      <c r="J25" s="76"/>
      <c r="K25" s="76"/>
      <c r="L25" s="97"/>
      <c r="M25" s="82">
        <f t="shared" si="2"/>
        <v>0</v>
      </c>
      <c r="N25" s="60"/>
      <c r="O25" s="83"/>
      <c r="P25" s="60"/>
      <c r="Q25" s="83"/>
      <c r="R25" s="83"/>
      <c r="S25" s="60"/>
      <c r="T25" s="37">
        <v>1</v>
      </c>
      <c r="U25" s="59">
        <f t="shared" si="3"/>
        <v>0</v>
      </c>
      <c r="V25" s="59">
        <f t="shared" si="4"/>
        <v>0</v>
      </c>
      <c r="W25" s="59">
        <f t="shared" si="5"/>
        <v>0</v>
      </c>
      <c r="X25" s="36">
        <f>IF(E25="JJ",'Bestellliste Sektionen'!H25*Preis1!D$3+'Bestellliste Sektionen'!I25*Preis1!D$4+'Bestellliste Sektionen'!J25*Preis1!D$5+'Bestellliste Sektionen'!K25*Preis1!D$6+'Bestellliste Sektionen'!M25*Preis1!D$7+'Bestellliste Sektionen'!N25*Preis1!D$8+'Bestellliste Sektionen'!O25*Preis1!D$9+'Bestellliste Sektionen'!P25*Preis1!B$10+'Bestellliste Sektionen'!Q25*Preis1!D$10+'Bestellliste Sektionen'!S25*Preis1!B$12,IF(E25="J",'Bestellliste Sektionen'!H25*Preis1!D$3+'Bestellliste Sektionen'!I25*Preis1!D$4+'Bestellliste Sektionen'!J25*Preis1!D$5+'Bestellliste Sektionen'!K25*Preis1!D$6+'Bestellliste Sektionen'!M25*Preis1!D$7+'Bestellliste Sektionen'!N25*Preis1!D$8+'Bestellliste Sektionen'!O25*Preis1!D$9+'Bestellliste Sektionen'!P25*Preis1!B$10+'Bestellliste Sektionen'!Q25*Preis1!D$10+'Bestellliste Sektionen'!S25*Preis1!B$12,IF(E25="EV",H25*Preis1!B$3+'Bestellliste Sektionen'!I25*Preis1!B$4+'Bestellliste Sektionen'!J25*Preis1!B$5+'Bestellliste Sektionen'!K25*Preis1!B$6+'Bestellliste Sektionen'!M25*Preis1!B$7+'Bestellliste Sektionen'!N25*Preis1!B$8+'Bestellliste Sektionen'!O25*Preis1!B$9+'Bestellliste Sektionen'!P25*Preis1!B$10+'Bestellliste Sektionen'!Q25*Preis1!D$10+'Bestellliste Sektionen'!S25*Preis1!D$12+'Bestellliste Sektionen'!R25*Preis1!B$11,IF(E25="V",H25*Preis1!B$3+'Bestellliste Sektionen'!I25*Preis1!B$4+'Bestellliste Sektionen'!J25*Preis1!B$5+'Bestellliste Sektionen'!K25*Preis1!B$6+'Bestellliste Sektionen'!M25*Preis1!B$7+'Bestellliste Sektionen'!N25*Preis1!B$8+'Bestellliste Sektionen'!O25*Preis1!B$9+'Bestellliste Sektionen'!R25*Preis1!B$10+'Bestellliste Sektionen'!S25*Preis1!B$12+'Bestellliste Sektionen'!R25*Preis1!B$11,IF(E25=" ",H25*Preis1!B$3+'Bestellliste Sektionen'!I25*Preis1!B$4+'Bestellliste Sektionen'!J25*Preis1!B$5+'Bestellliste Sektionen'!K25*Preis1!B$6+'Bestellliste Sektionen'!M25*Preis1!B$7+'Bestellliste Sektionen'!N25*Preis1!B$8+'Bestellliste Sektionen'!O25*Preis1!B$9+'Bestellliste Sektionen'!S25*Preis1!B$12+'Bestellliste Sektionen'!T25*Preis1!B$13,IF(E25="S",H25*Preis1!B$3+'Bestellliste Sektionen'!I25*Preis1!B$4+'Bestellliste Sektionen'!J25*Preis1!B$5+'Bestellliste Sektionen'!K25*Preis1!B$6+'Bestellliste Sektionen'!M25*Preis1!B$7+'Bestellliste Sektionen'!N25*Preis1!B$8+'Bestellliste Sektionen'!O25*Preis1!B$9+'Bestellliste Sektionen'!R25*Preis1!B$8+'Bestellliste Sektionen'!S25*Preis1!B$12+'Bestellliste Sektionen'!R25*Preis1!B$11,))))))</f>
        <v>0</v>
      </c>
      <c r="Y25" s="103"/>
      <c r="Z25" s="104"/>
      <c r="AA25" s="104"/>
      <c r="AB25" s="104"/>
      <c r="AC25" s="104"/>
      <c r="AD25" s="105"/>
      <c r="AE25" s="36">
        <f>IF(G25="1",'Bestellliste Sektionen'!I25*I$12+'Bestellliste Sektionen'!J25*J$12+'Bestellliste Sektionen'!K25*K$12+'Bestellliste Sektionen'!M25*M$12+'Bestellliste Sektionen'!N25*N$12+'Bestellliste Sektionen'!O25*O$12+'Bestellliste Sektionen'!P25*P$12+'Bestellliste Sektionen'!Q25*Q$12+'Bestellliste Sektionen'!R25*R$12+'Bestellliste Sektionen'!S25*S$12,IF(G25="0",'Bestellliste Sektionen'!I25*0+'Bestellliste Sektionen'!J25*0+'Bestellliste Sektionen'!K25*0+'Bestellliste Sektionen'!M25*0+'Bestellliste Sektionen'!N25*0+'Bestellliste Sektionen'!O25*0+'Bestellliste Sektionen'!P25*0+'Bestellliste Sektionen'!Q25*0+'Bestellliste Sektionen'!R25*0+'Bestellliste Sektionen'!S25*0))</f>
        <v>0</v>
      </c>
    </row>
    <row r="26" spans="1:31" ht="21.95" customHeight="1" x14ac:dyDescent="0.2">
      <c r="A26" s="98"/>
      <c r="B26" s="99"/>
      <c r="C26" s="100"/>
      <c r="D26" s="54"/>
      <c r="E26" s="51">
        <f t="shared" si="0"/>
        <v>0</v>
      </c>
      <c r="F26" s="55"/>
      <c r="G26" s="62" t="s">
        <v>50</v>
      </c>
      <c r="H26" s="53"/>
      <c r="I26" s="63">
        <f t="shared" si="1"/>
        <v>0</v>
      </c>
      <c r="J26" s="54"/>
      <c r="K26" s="54"/>
      <c r="L26" s="101"/>
      <c r="M26" s="58">
        <f t="shared" si="2"/>
        <v>0</v>
      </c>
      <c r="N26" s="86"/>
      <c r="O26" s="57"/>
      <c r="P26" s="86"/>
      <c r="Q26" s="57"/>
      <c r="R26" s="56"/>
      <c r="S26" s="56"/>
      <c r="T26" s="37">
        <v>1</v>
      </c>
      <c r="U26" s="59">
        <f t="shared" si="3"/>
        <v>0</v>
      </c>
      <c r="V26" s="59">
        <f t="shared" si="4"/>
        <v>0</v>
      </c>
      <c r="W26" s="59">
        <f t="shared" si="5"/>
        <v>0</v>
      </c>
      <c r="X26" s="36">
        <f>IF(E26="JJ",'Bestellliste Sektionen'!H26*Preis1!D$3+'Bestellliste Sektionen'!I26*Preis1!D$4+'Bestellliste Sektionen'!J26*Preis1!D$5+'Bestellliste Sektionen'!K26*Preis1!D$6+'Bestellliste Sektionen'!M26*Preis1!D$7+'Bestellliste Sektionen'!N26*Preis1!D$8+'Bestellliste Sektionen'!O26*Preis1!D$9+'Bestellliste Sektionen'!P26*Preis1!B$10+'Bestellliste Sektionen'!Q26*Preis1!D$10+'Bestellliste Sektionen'!S26*Preis1!B$12,IF(E26="J",'Bestellliste Sektionen'!H26*Preis1!D$3+'Bestellliste Sektionen'!I26*Preis1!D$4+'Bestellliste Sektionen'!J26*Preis1!D$5+'Bestellliste Sektionen'!K26*Preis1!D$6+'Bestellliste Sektionen'!M26*Preis1!D$7+'Bestellliste Sektionen'!N26*Preis1!D$8+'Bestellliste Sektionen'!O26*Preis1!D$9+'Bestellliste Sektionen'!P26*Preis1!B$10+'Bestellliste Sektionen'!Q26*Preis1!D$10+'Bestellliste Sektionen'!S26*Preis1!B$12,IF(E26="EV",H26*Preis1!B$3+'Bestellliste Sektionen'!I26*Preis1!B$4+'Bestellliste Sektionen'!J26*Preis1!B$5+'Bestellliste Sektionen'!K26*Preis1!B$6+'Bestellliste Sektionen'!M26*Preis1!B$7+'Bestellliste Sektionen'!N26*Preis1!B$8+'Bestellliste Sektionen'!O26*Preis1!B$9+'Bestellliste Sektionen'!P26*Preis1!B$10+'Bestellliste Sektionen'!Q26*Preis1!D$10+'Bestellliste Sektionen'!S26*Preis1!D$12+'Bestellliste Sektionen'!R26*Preis1!B$11,IF(E26="V",H26*Preis1!B$3+'Bestellliste Sektionen'!I26*Preis1!B$4+'Bestellliste Sektionen'!J26*Preis1!B$5+'Bestellliste Sektionen'!K26*Preis1!B$6+'Bestellliste Sektionen'!M26*Preis1!B$7+'Bestellliste Sektionen'!N26*Preis1!B$8+'Bestellliste Sektionen'!O26*Preis1!B$9+'Bestellliste Sektionen'!R26*Preis1!B$10+'Bestellliste Sektionen'!S26*Preis1!B$12+'Bestellliste Sektionen'!R26*Preis1!B$11,IF(E26=" ",H26*Preis1!B$3+'Bestellliste Sektionen'!I26*Preis1!B$4+'Bestellliste Sektionen'!J26*Preis1!B$5+'Bestellliste Sektionen'!K26*Preis1!B$6+'Bestellliste Sektionen'!M26*Preis1!B$7+'Bestellliste Sektionen'!N26*Preis1!B$8+'Bestellliste Sektionen'!O26*Preis1!B$9+'Bestellliste Sektionen'!S26*Preis1!B$12+'Bestellliste Sektionen'!T26*Preis1!B$13,IF(E26="S",H26*Preis1!B$3+'Bestellliste Sektionen'!I26*Preis1!B$4+'Bestellliste Sektionen'!J26*Preis1!B$5+'Bestellliste Sektionen'!K26*Preis1!B$6+'Bestellliste Sektionen'!M26*Preis1!B$7+'Bestellliste Sektionen'!N26*Preis1!B$8+'Bestellliste Sektionen'!O26*Preis1!B$9+'Bestellliste Sektionen'!R26*Preis1!B$8+'Bestellliste Sektionen'!S26*Preis1!B$12+'Bestellliste Sektionen'!R26*Preis1!B$11,))))))</f>
        <v>0</v>
      </c>
      <c r="Y26" s="103"/>
      <c r="Z26" s="104"/>
      <c r="AA26" s="104"/>
      <c r="AB26" s="104"/>
      <c r="AC26" s="104"/>
      <c r="AD26" s="105"/>
      <c r="AE26" s="36">
        <f>IF(G26="1",'Bestellliste Sektionen'!I26*I$12+'Bestellliste Sektionen'!J26*J$12+'Bestellliste Sektionen'!K26*K$12+'Bestellliste Sektionen'!M26*M$12+'Bestellliste Sektionen'!N26*N$12+'Bestellliste Sektionen'!O26*O$12+'Bestellliste Sektionen'!P26*P$12+'Bestellliste Sektionen'!Q26*Q$12+'Bestellliste Sektionen'!R26*R$12+'Bestellliste Sektionen'!S26*S$12,IF(G26="0",'Bestellliste Sektionen'!I26*0+'Bestellliste Sektionen'!J26*0+'Bestellliste Sektionen'!K26*0+'Bestellliste Sektionen'!M26*0+'Bestellliste Sektionen'!N26*0+'Bestellliste Sektionen'!O26*0+'Bestellliste Sektionen'!P26*0+'Bestellliste Sektionen'!Q26*0+'Bestellliste Sektionen'!R26*0+'Bestellliste Sektionen'!S26*0))</f>
        <v>0</v>
      </c>
    </row>
    <row r="27" spans="1:31" ht="21.95" customHeight="1" x14ac:dyDescent="0.2">
      <c r="A27" s="73"/>
      <c r="B27" s="74"/>
      <c r="C27" s="75"/>
      <c r="D27" s="76"/>
      <c r="E27" s="77">
        <f t="shared" si="0"/>
        <v>0</v>
      </c>
      <c r="F27" s="84"/>
      <c r="G27" s="85" t="s">
        <v>50</v>
      </c>
      <c r="H27" s="80"/>
      <c r="I27" s="81">
        <f t="shared" si="1"/>
        <v>0</v>
      </c>
      <c r="J27" s="76"/>
      <c r="K27" s="76"/>
      <c r="L27" s="97"/>
      <c r="M27" s="82">
        <f t="shared" si="2"/>
        <v>0</v>
      </c>
      <c r="N27" s="60"/>
      <c r="O27" s="83"/>
      <c r="P27" s="60"/>
      <c r="Q27" s="83"/>
      <c r="R27" s="83"/>
      <c r="S27" s="60"/>
      <c r="T27" s="37">
        <v>1</v>
      </c>
      <c r="U27" s="59">
        <f t="shared" si="3"/>
        <v>0</v>
      </c>
      <c r="V27" s="59">
        <f t="shared" si="4"/>
        <v>0</v>
      </c>
      <c r="W27" s="59">
        <f t="shared" si="5"/>
        <v>0</v>
      </c>
      <c r="X27" s="36">
        <f>IF(E27="JJ",'Bestellliste Sektionen'!H27*Preis1!D$3+'Bestellliste Sektionen'!I27*Preis1!D$4+'Bestellliste Sektionen'!J27*Preis1!D$5+'Bestellliste Sektionen'!K27*Preis1!D$6+'Bestellliste Sektionen'!M27*Preis1!D$7+'Bestellliste Sektionen'!N27*Preis1!D$8+'Bestellliste Sektionen'!O27*Preis1!D$9+'Bestellliste Sektionen'!P27*Preis1!B$10+'Bestellliste Sektionen'!Q27*Preis1!D$10+'Bestellliste Sektionen'!S27*Preis1!B$12,IF(E27="J",'Bestellliste Sektionen'!H27*Preis1!D$3+'Bestellliste Sektionen'!I27*Preis1!D$4+'Bestellliste Sektionen'!J27*Preis1!D$5+'Bestellliste Sektionen'!K27*Preis1!D$6+'Bestellliste Sektionen'!M27*Preis1!D$7+'Bestellliste Sektionen'!N27*Preis1!D$8+'Bestellliste Sektionen'!O27*Preis1!D$9+'Bestellliste Sektionen'!P27*Preis1!B$10+'Bestellliste Sektionen'!Q27*Preis1!D$10+'Bestellliste Sektionen'!S27*Preis1!B$12,IF(E27="EV",H27*Preis1!B$3+'Bestellliste Sektionen'!I27*Preis1!B$4+'Bestellliste Sektionen'!J27*Preis1!B$5+'Bestellliste Sektionen'!K27*Preis1!B$6+'Bestellliste Sektionen'!M27*Preis1!B$7+'Bestellliste Sektionen'!N27*Preis1!B$8+'Bestellliste Sektionen'!O27*Preis1!B$9+'Bestellliste Sektionen'!P27*Preis1!B$10+'Bestellliste Sektionen'!Q27*Preis1!D$10+'Bestellliste Sektionen'!S27*Preis1!D$12+'Bestellliste Sektionen'!R27*Preis1!B$11,IF(E27="V",H27*Preis1!B$3+'Bestellliste Sektionen'!I27*Preis1!B$4+'Bestellliste Sektionen'!J27*Preis1!B$5+'Bestellliste Sektionen'!K27*Preis1!B$6+'Bestellliste Sektionen'!M27*Preis1!B$7+'Bestellliste Sektionen'!N27*Preis1!B$8+'Bestellliste Sektionen'!O27*Preis1!B$9+'Bestellliste Sektionen'!R27*Preis1!B$10+'Bestellliste Sektionen'!S27*Preis1!B$12+'Bestellliste Sektionen'!R27*Preis1!B$11,IF(E27=" ",H27*Preis1!B$3+'Bestellliste Sektionen'!I27*Preis1!B$4+'Bestellliste Sektionen'!J27*Preis1!B$5+'Bestellliste Sektionen'!K27*Preis1!B$6+'Bestellliste Sektionen'!M27*Preis1!B$7+'Bestellliste Sektionen'!N27*Preis1!B$8+'Bestellliste Sektionen'!O27*Preis1!B$9+'Bestellliste Sektionen'!S27*Preis1!B$12+'Bestellliste Sektionen'!T27*Preis1!B$13,IF(E27="S",H27*Preis1!B$3+'Bestellliste Sektionen'!I27*Preis1!B$4+'Bestellliste Sektionen'!J27*Preis1!B$5+'Bestellliste Sektionen'!K27*Preis1!B$6+'Bestellliste Sektionen'!M27*Preis1!B$7+'Bestellliste Sektionen'!N27*Preis1!B$8+'Bestellliste Sektionen'!O27*Preis1!B$9+'Bestellliste Sektionen'!R27*Preis1!B$8+'Bestellliste Sektionen'!S27*Preis1!B$12+'Bestellliste Sektionen'!R27*Preis1!B$11,))))))</f>
        <v>0</v>
      </c>
      <c r="Y27" s="103"/>
      <c r="Z27" s="104"/>
      <c r="AA27" s="104"/>
      <c r="AB27" s="104"/>
      <c r="AC27" s="104"/>
      <c r="AD27" s="105"/>
      <c r="AE27" s="36">
        <f>IF(G27="1",'Bestellliste Sektionen'!I27*I$12+'Bestellliste Sektionen'!J27*J$12+'Bestellliste Sektionen'!K27*K$12+'Bestellliste Sektionen'!M27*M$12+'Bestellliste Sektionen'!N27*N$12+'Bestellliste Sektionen'!O27*O$12+'Bestellliste Sektionen'!P27*P$12+'Bestellliste Sektionen'!Q27*Q$12+'Bestellliste Sektionen'!R27*R$12+'Bestellliste Sektionen'!S27*S$12,IF(G27="0",'Bestellliste Sektionen'!I27*0+'Bestellliste Sektionen'!J27*0+'Bestellliste Sektionen'!K27*0+'Bestellliste Sektionen'!M27*0+'Bestellliste Sektionen'!N27*0+'Bestellliste Sektionen'!O27*0+'Bestellliste Sektionen'!P27*0+'Bestellliste Sektionen'!Q27*0+'Bestellliste Sektionen'!R27*0+'Bestellliste Sektionen'!S27*0))</f>
        <v>0</v>
      </c>
    </row>
    <row r="28" spans="1:31" ht="21.95" customHeight="1" x14ac:dyDescent="0.2">
      <c r="A28" s="98"/>
      <c r="B28" s="99"/>
      <c r="C28" s="100"/>
      <c r="D28" s="54"/>
      <c r="E28" s="51">
        <f t="shared" si="0"/>
        <v>0</v>
      </c>
      <c r="F28" s="52"/>
      <c r="G28" s="62" t="s">
        <v>50</v>
      </c>
      <c r="H28" s="53"/>
      <c r="I28" s="63">
        <f t="shared" si="1"/>
        <v>0</v>
      </c>
      <c r="J28" s="54"/>
      <c r="K28" s="54"/>
      <c r="L28" s="101"/>
      <c r="M28" s="58">
        <f t="shared" si="2"/>
        <v>0</v>
      </c>
      <c r="N28" s="86"/>
      <c r="O28" s="57"/>
      <c r="P28" s="86"/>
      <c r="Q28" s="57"/>
      <c r="R28" s="56"/>
      <c r="S28" s="56"/>
      <c r="T28" s="37">
        <v>1</v>
      </c>
      <c r="U28" s="59">
        <f t="shared" si="3"/>
        <v>0</v>
      </c>
      <c r="V28" s="59">
        <f t="shared" si="4"/>
        <v>0</v>
      </c>
      <c r="W28" s="59">
        <f t="shared" si="5"/>
        <v>0</v>
      </c>
      <c r="X28" s="36">
        <f>IF(E28="JJ",'Bestellliste Sektionen'!H28*Preis1!D$3+'Bestellliste Sektionen'!I28*Preis1!D$4+'Bestellliste Sektionen'!J28*Preis1!D$5+'Bestellliste Sektionen'!K28*Preis1!D$6+'Bestellliste Sektionen'!M28*Preis1!D$7+'Bestellliste Sektionen'!N28*Preis1!D$8+'Bestellliste Sektionen'!O28*Preis1!D$9+'Bestellliste Sektionen'!P28*Preis1!B$10+'Bestellliste Sektionen'!Q28*Preis1!D$10+'Bestellliste Sektionen'!S28*Preis1!B$12,IF(E28="J",'Bestellliste Sektionen'!H28*Preis1!D$3+'Bestellliste Sektionen'!I28*Preis1!D$4+'Bestellliste Sektionen'!J28*Preis1!D$5+'Bestellliste Sektionen'!K28*Preis1!D$6+'Bestellliste Sektionen'!M28*Preis1!D$7+'Bestellliste Sektionen'!N28*Preis1!D$8+'Bestellliste Sektionen'!O28*Preis1!D$9+'Bestellliste Sektionen'!P28*Preis1!B$10+'Bestellliste Sektionen'!Q28*Preis1!D$10+'Bestellliste Sektionen'!S28*Preis1!B$12,IF(E28="EV",H28*Preis1!B$3+'Bestellliste Sektionen'!I28*Preis1!B$4+'Bestellliste Sektionen'!J28*Preis1!B$5+'Bestellliste Sektionen'!K28*Preis1!B$6+'Bestellliste Sektionen'!M28*Preis1!B$7+'Bestellliste Sektionen'!N28*Preis1!B$8+'Bestellliste Sektionen'!O28*Preis1!B$9+'Bestellliste Sektionen'!P28*Preis1!B$10+'Bestellliste Sektionen'!Q28*Preis1!D$10+'Bestellliste Sektionen'!S28*Preis1!D$12+'Bestellliste Sektionen'!R28*Preis1!B$11,IF(E28="V",H28*Preis1!B$3+'Bestellliste Sektionen'!I28*Preis1!B$4+'Bestellliste Sektionen'!J28*Preis1!B$5+'Bestellliste Sektionen'!K28*Preis1!B$6+'Bestellliste Sektionen'!M28*Preis1!B$7+'Bestellliste Sektionen'!N28*Preis1!B$8+'Bestellliste Sektionen'!O28*Preis1!B$9+'Bestellliste Sektionen'!R28*Preis1!B$10+'Bestellliste Sektionen'!S28*Preis1!B$12+'Bestellliste Sektionen'!R28*Preis1!B$11,IF(E28=" ",H28*Preis1!B$3+'Bestellliste Sektionen'!I28*Preis1!B$4+'Bestellliste Sektionen'!J28*Preis1!B$5+'Bestellliste Sektionen'!K28*Preis1!B$6+'Bestellliste Sektionen'!M28*Preis1!B$7+'Bestellliste Sektionen'!N28*Preis1!B$8+'Bestellliste Sektionen'!O28*Preis1!B$9+'Bestellliste Sektionen'!S28*Preis1!B$12+'Bestellliste Sektionen'!T28*Preis1!B$13,IF(E28="S",H28*Preis1!B$3+'Bestellliste Sektionen'!I28*Preis1!B$4+'Bestellliste Sektionen'!J28*Preis1!B$5+'Bestellliste Sektionen'!K28*Preis1!B$6+'Bestellliste Sektionen'!M28*Preis1!B$7+'Bestellliste Sektionen'!N28*Preis1!B$8+'Bestellliste Sektionen'!O28*Preis1!B$9+'Bestellliste Sektionen'!R28*Preis1!B$8+'Bestellliste Sektionen'!S28*Preis1!B$12+'Bestellliste Sektionen'!R28*Preis1!B$11,))))))</f>
        <v>0</v>
      </c>
      <c r="Y28" s="103"/>
      <c r="Z28" s="104"/>
      <c r="AA28" s="104"/>
      <c r="AB28" s="104"/>
      <c r="AC28" s="104"/>
      <c r="AD28" s="105"/>
      <c r="AE28" s="36">
        <f>IF(G28="1",'Bestellliste Sektionen'!I28*I$12+'Bestellliste Sektionen'!J28*J$12+'Bestellliste Sektionen'!K28*K$12+'Bestellliste Sektionen'!M28*M$12+'Bestellliste Sektionen'!N28*N$12+'Bestellliste Sektionen'!O28*O$12+'Bestellliste Sektionen'!P28*P$12+'Bestellliste Sektionen'!Q28*Q$12+'Bestellliste Sektionen'!R28*R$12+'Bestellliste Sektionen'!S28*S$12,IF(G28="0",'Bestellliste Sektionen'!I28*0+'Bestellliste Sektionen'!J28*0+'Bestellliste Sektionen'!K28*0+'Bestellliste Sektionen'!M28*0+'Bestellliste Sektionen'!N28*0+'Bestellliste Sektionen'!O28*0+'Bestellliste Sektionen'!P28*0+'Bestellliste Sektionen'!Q28*0+'Bestellliste Sektionen'!R28*0+'Bestellliste Sektionen'!S28*0))</f>
        <v>0</v>
      </c>
    </row>
    <row r="29" spans="1:31" ht="21.95" customHeight="1" x14ac:dyDescent="0.2">
      <c r="A29" s="73"/>
      <c r="B29" s="74"/>
      <c r="C29" s="75"/>
      <c r="D29" s="76"/>
      <c r="E29" s="77">
        <f t="shared" si="0"/>
        <v>0</v>
      </c>
      <c r="F29" s="84"/>
      <c r="G29" s="79" t="s">
        <v>50</v>
      </c>
      <c r="H29" s="80"/>
      <c r="I29" s="81">
        <f t="shared" si="1"/>
        <v>0</v>
      </c>
      <c r="J29" s="76"/>
      <c r="K29" s="76"/>
      <c r="L29" s="97"/>
      <c r="M29" s="82">
        <f t="shared" si="2"/>
        <v>0</v>
      </c>
      <c r="N29" s="60"/>
      <c r="O29" s="83"/>
      <c r="P29" s="60"/>
      <c r="Q29" s="83"/>
      <c r="R29" s="83"/>
      <c r="S29" s="60"/>
      <c r="T29" s="37">
        <v>1</v>
      </c>
      <c r="U29" s="59">
        <f t="shared" si="3"/>
        <v>0</v>
      </c>
      <c r="V29" s="59">
        <f t="shared" si="4"/>
        <v>0</v>
      </c>
      <c r="W29" s="59">
        <f t="shared" si="5"/>
        <v>0</v>
      </c>
      <c r="X29" s="36">
        <f>IF(E29="JJ",'Bestellliste Sektionen'!H29*Preis1!D$3+'Bestellliste Sektionen'!I29*Preis1!D$4+'Bestellliste Sektionen'!J29*Preis1!D$5+'Bestellliste Sektionen'!K29*Preis1!D$6+'Bestellliste Sektionen'!M29*Preis1!D$7+'Bestellliste Sektionen'!N29*Preis1!D$8+'Bestellliste Sektionen'!O29*Preis1!D$9+'Bestellliste Sektionen'!P29*Preis1!B$10+'Bestellliste Sektionen'!Q29*Preis1!D$10+'Bestellliste Sektionen'!S29*Preis1!B$12,IF(E29="J",'Bestellliste Sektionen'!H29*Preis1!D$3+'Bestellliste Sektionen'!I29*Preis1!D$4+'Bestellliste Sektionen'!J29*Preis1!D$5+'Bestellliste Sektionen'!K29*Preis1!D$6+'Bestellliste Sektionen'!M29*Preis1!D$7+'Bestellliste Sektionen'!N29*Preis1!D$8+'Bestellliste Sektionen'!O29*Preis1!D$9+'Bestellliste Sektionen'!P29*Preis1!B$10+'Bestellliste Sektionen'!Q29*Preis1!D$10+'Bestellliste Sektionen'!S29*Preis1!B$12,IF(E29="EV",H29*Preis1!B$3+'Bestellliste Sektionen'!I29*Preis1!B$4+'Bestellliste Sektionen'!J29*Preis1!B$5+'Bestellliste Sektionen'!K29*Preis1!B$6+'Bestellliste Sektionen'!M29*Preis1!B$7+'Bestellliste Sektionen'!N29*Preis1!B$8+'Bestellliste Sektionen'!O29*Preis1!B$9+'Bestellliste Sektionen'!P29*Preis1!B$10+'Bestellliste Sektionen'!Q29*Preis1!D$10+'Bestellliste Sektionen'!S29*Preis1!D$12+'Bestellliste Sektionen'!R29*Preis1!B$11,IF(E29="V",H29*Preis1!B$3+'Bestellliste Sektionen'!I29*Preis1!B$4+'Bestellliste Sektionen'!J29*Preis1!B$5+'Bestellliste Sektionen'!K29*Preis1!B$6+'Bestellliste Sektionen'!M29*Preis1!B$7+'Bestellliste Sektionen'!N29*Preis1!B$8+'Bestellliste Sektionen'!O29*Preis1!B$9+'Bestellliste Sektionen'!R29*Preis1!B$10+'Bestellliste Sektionen'!S29*Preis1!B$12+'Bestellliste Sektionen'!R29*Preis1!B$11,IF(E29=" ",H29*Preis1!B$3+'Bestellliste Sektionen'!I29*Preis1!B$4+'Bestellliste Sektionen'!J29*Preis1!B$5+'Bestellliste Sektionen'!K29*Preis1!B$6+'Bestellliste Sektionen'!M29*Preis1!B$7+'Bestellliste Sektionen'!N29*Preis1!B$8+'Bestellliste Sektionen'!O29*Preis1!B$9+'Bestellliste Sektionen'!S29*Preis1!B$12+'Bestellliste Sektionen'!T29*Preis1!B$13,IF(E29="S",H29*Preis1!B$3+'Bestellliste Sektionen'!I29*Preis1!B$4+'Bestellliste Sektionen'!J29*Preis1!B$5+'Bestellliste Sektionen'!K29*Preis1!B$6+'Bestellliste Sektionen'!M29*Preis1!B$7+'Bestellliste Sektionen'!N29*Preis1!B$8+'Bestellliste Sektionen'!O29*Preis1!B$9+'Bestellliste Sektionen'!R29*Preis1!B$8+'Bestellliste Sektionen'!S29*Preis1!B$12+'Bestellliste Sektionen'!R29*Preis1!B$11,))))))</f>
        <v>0</v>
      </c>
      <c r="Y29" s="103"/>
      <c r="Z29" s="104"/>
      <c r="AA29" s="104"/>
      <c r="AB29" s="104"/>
      <c r="AC29" s="104"/>
      <c r="AD29" s="105"/>
      <c r="AE29" s="36">
        <f>IF(G29="1",'Bestellliste Sektionen'!I29*I$12+'Bestellliste Sektionen'!J29*J$12+'Bestellliste Sektionen'!K29*K$12+'Bestellliste Sektionen'!M29*M$12+'Bestellliste Sektionen'!N29*N$12+'Bestellliste Sektionen'!O29*O$12+'Bestellliste Sektionen'!P29*P$12+'Bestellliste Sektionen'!Q29*Q$12+'Bestellliste Sektionen'!R29*R$12+'Bestellliste Sektionen'!S29*S$12,IF(G29="0",'Bestellliste Sektionen'!I29*0+'Bestellliste Sektionen'!J29*0+'Bestellliste Sektionen'!K29*0+'Bestellliste Sektionen'!M29*0+'Bestellliste Sektionen'!N29*0+'Bestellliste Sektionen'!O29*0+'Bestellliste Sektionen'!P29*0+'Bestellliste Sektionen'!Q29*0+'Bestellliste Sektionen'!R29*0+'Bestellliste Sektionen'!S29*0))</f>
        <v>0</v>
      </c>
    </row>
    <row r="30" spans="1:31" ht="21.95" customHeight="1" x14ac:dyDescent="0.2">
      <c r="A30" s="98"/>
      <c r="B30" s="99"/>
      <c r="C30" s="100"/>
      <c r="D30" s="54"/>
      <c r="E30" s="51">
        <f t="shared" si="0"/>
        <v>0</v>
      </c>
      <c r="F30" s="55"/>
      <c r="G30" s="61" t="s">
        <v>50</v>
      </c>
      <c r="H30" s="53"/>
      <c r="I30" s="63">
        <f t="shared" si="1"/>
        <v>0</v>
      </c>
      <c r="J30" s="54"/>
      <c r="K30" s="54"/>
      <c r="L30" s="102"/>
      <c r="M30" s="58">
        <f t="shared" si="2"/>
        <v>0</v>
      </c>
      <c r="N30" s="56"/>
      <c r="O30" s="57"/>
      <c r="P30" s="56"/>
      <c r="Q30" s="57"/>
      <c r="R30" s="56"/>
      <c r="S30" s="56"/>
      <c r="T30" s="37">
        <v>1</v>
      </c>
      <c r="U30" s="59">
        <f t="shared" si="3"/>
        <v>0</v>
      </c>
      <c r="V30" s="59">
        <f t="shared" si="4"/>
        <v>0</v>
      </c>
      <c r="W30" s="59">
        <f t="shared" si="5"/>
        <v>0</v>
      </c>
      <c r="X30" s="36">
        <f>IF(E30="JJ",'Bestellliste Sektionen'!H30*Preis1!D$3+'Bestellliste Sektionen'!I30*Preis1!D$4+'Bestellliste Sektionen'!J30*Preis1!D$5+'Bestellliste Sektionen'!K30*Preis1!D$6+'Bestellliste Sektionen'!M30*Preis1!D$7+'Bestellliste Sektionen'!N30*Preis1!D$8+'Bestellliste Sektionen'!O30*Preis1!D$9+'Bestellliste Sektionen'!P30*Preis1!B$10+'Bestellliste Sektionen'!Q30*Preis1!D$10+'Bestellliste Sektionen'!S30*Preis1!B$12,IF(E30="J",'Bestellliste Sektionen'!H30*Preis1!D$3+'Bestellliste Sektionen'!I30*Preis1!D$4+'Bestellliste Sektionen'!J30*Preis1!D$5+'Bestellliste Sektionen'!K30*Preis1!D$6+'Bestellliste Sektionen'!M30*Preis1!D$7+'Bestellliste Sektionen'!N30*Preis1!D$8+'Bestellliste Sektionen'!O30*Preis1!D$9+'Bestellliste Sektionen'!P30*Preis1!B$10+'Bestellliste Sektionen'!Q30*Preis1!D$10+'Bestellliste Sektionen'!S30*Preis1!B$12,IF(E30="EV",H30*Preis1!B$3+'Bestellliste Sektionen'!I30*Preis1!B$4+'Bestellliste Sektionen'!J30*Preis1!B$5+'Bestellliste Sektionen'!K30*Preis1!B$6+'Bestellliste Sektionen'!M30*Preis1!B$7+'Bestellliste Sektionen'!N30*Preis1!B$8+'Bestellliste Sektionen'!O30*Preis1!B$9+'Bestellliste Sektionen'!P30*Preis1!B$10+'Bestellliste Sektionen'!Q30*Preis1!D$10+'Bestellliste Sektionen'!S30*Preis1!D$12+'Bestellliste Sektionen'!R30*Preis1!B$11,IF(E30="V",H30*Preis1!B$3+'Bestellliste Sektionen'!I30*Preis1!B$4+'Bestellliste Sektionen'!J30*Preis1!B$5+'Bestellliste Sektionen'!K30*Preis1!B$6+'Bestellliste Sektionen'!M30*Preis1!B$7+'Bestellliste Sektionen'!N30*Preis1!B$8+'Bestellliste Sektionen'!O30*Preis1!B$9+'Bestellliste Sektionen'!R30*Preis1!B$10+'Bestellliste Sektionen'!S30*Preis1!B$12+'Bestellliste Sektionen'!R30*Preis1!B$11,IF(E30=" ",H30*Preis1!B$3+'Bestellliste Sektionen'!I30*Preis1!B$4+'Bestellliste Sektionen'!J30*Preis1!B$5+'Bestellliste Sektionen'!K30*Preis1!B$6+'Bestellliste Sektionen'!M30*Preis1!B$7+'Bestellliste Sektionen'!N30*Preis1!B$8+'Bestellliste Sektionen'!O30*Preis1!B$9+'Bestellliste Sektionen'!S30*Preis1!B$12+'Bestellliste Sektionen'!T30*Preis1!B$13,IF(E30="S",H30*Preis1!B$3+'Bestellliste Sektionen'!I30*Preis1!B$4+'Bestellliste Sektionen'!J30*Preis1!B$5+'Bestellliste Sektionen'!K30*Preis1!B$6+'Bestellliste Sektionen'!M30*Preis1!B$7+'Bestellliste Sektionen'!N30*Preis1!B$8+'Bestellliste Sektionen'!O30*Preis1!B$9+'Bestellliste Sektionen'!R30*Preis1!B$8+'Bestellliste Sektionen'!S30*Preis1!B$12+'Bestellliste Sektionen'!R30*Preis1!B$11,))))))</f>
        <v>0</v>
      </c>
      <c r="Y30" s="103"/>
      <c r="Z30" s="104"/>
      <c r="AA30" s="104"/>
      <c r="AB30" s="104"/>
      <c r="AC30" s="104"/>
      <c r="AD30" s="105"/>
      <c r="AE30" s="36">
        <f>IF(G30="1",'Bestellliste Sektionen'!I30*I$12+'Bestellliste Sektionen'!J30*J$12+'Bestellliste Sektionen'!K30*K$12+'Bestellliste Sektionen'!M30*M$12+'Bestellliste Sektionen'!N30*N$12+'Bestellliste Sektionen'!O30*O$12+'Bestellliste Sektionen'!P30*P$12+'Bestellliste Sektionen'!Q30*Q$12+'Bestellliste Sektionen'!R30*R$12+'Bestellliste Sektionen'!S30*S$12,IF(G30="0",'Bestellliste Sektionen'!I30*0+'Bestellliste Sektionen'!J30*0+'Bestellliste Sektionen'!K30*0+'Bestellliste Sektionen'!M30*0+'Bestellliste Sektionen'!N30*0+'Bestellliste Sektionen'!O30*0+'Bestellliste Sektionen'!P30*0+'Bestellliste Sektionen'!Q30*0+'Bestellliste Sektionen'!R30*0+'Bestellliste Sektionen'!S30*0))</f>
        <v>0</v>
      </c>
    </row>
    <row r="31" spans="1:31" ht="21.95" customHeight="1" x14ac:dyDescent="0.2">
      <c r="A31" s="73"/>
      <c r="B31" s="74"/>
      <c r="C31" s="75"/>
      <c r="D31" s="76"/>
      <c r="E31" s="77">
        <f t="shared" si="0"/>
        <v>0</v>
      </c>
      <c r="F31" s="78"/>
      <c r="G31" s="61" t="s">
        <v>50</v>
      </c>
      <c r="H31" s="80"/>
      <c r="I31" s="81">
        <f t="shared" si="1"/>
        <v>0</v>
      </c>
      <c r="J31" s="76"/>
      <c r="K31" s="76"/>
      <c r="L31" s="97"/>
      <c r="M31" s="82">
        <f t="shared" si="2"/>
        <v>0</v>
      </c>
      <c r="N31" s="60"/>
      <c r="O31" s="83"/>
      <c r="P31" s="60"/>
      <c r="Q31" s="83"/>
      <c r="R31" s="60"/>
      <c r="S31" s="60"/>
      <c r="T31" s="37"/>
      <c r="U31" s="59">
        <f t="shared" si="3"/>
        <v>0</v>
      </c>
      <c r="V31" s="59">
        <f t="shared" si="4"/>
        <v>0</v>
      </c>
      <c r="W31" s="59">
        <f t="shared" si="5"/>
        <v>0</v>
      </c>
      <c r="X31" s="36">
        <f>IF(E31="JJ",'Bestellliste Sektionen'!H31*Preis1!D$3+'Bestellliste Sektionen'!I31*Preis1!D$4+'Bestellliste Sektionen'!J31*Preis1!D$5+'Bestellliste Sektionen'!K31*Preis1!D$6+'Bestellliste Sektionen'!M31*Preis1!D$7+'Bestellliste Sektionen'!N31*Preis1!D$8+'Bestellliste Sektionen'!O31*Preis1!D$9+'Bestellliste Sektionen'!P31*Preis1!B$10+'Bestellliste Sektionen'!Q31*Preis1!D$10+'Bestellliste Sektionen'!S31*Preis1!B$12,IF(E31="J",'Bestellliste Sektionen'!H31*Preis1!D$3+'Bestellliste Sektionen'!I31*Preis1!D$4+'Bestellliste Sektionen'!J31*Preis1!D$5+'Bestellliste Sektionen'!K31*Preis1!D$6+'Bestellliste Sektionen'!M31*Preis1!D$7+'Bestellliste Sektionen'!N31*Preis1!D$8+'Bestellliste Sektionen'!O31*Preis1!D$9+'Bestellliste Sektionen'!P31*Preis1!B$10+'Bestellliste Sektionen'!Q31*Preis1!D$10+'Bestellliste Sektionen'!S31*Preis1!B$12,IF(E31="EV",H31*Preis1!B$3+'Bestellliste Sektionen'!I31*Preis1!B$4+'Bestellliste Sektionen'!J31*Preis1!B$5+'Bestellliste Sektionen'!K31*Preis1!B$6+'Bestellliste Sektionen'!M31*Preis1!B$7+'Bestellliste Sektionen'!N31*Preis1!B$8+'Bestellliste Sektionen'!O31*Preis1!B$9+'Bestellliste Sektionen'!P31*Preis1!B$10+'Bestellliste Sektionen'!Q31*Preis1!D$10+'Bestellliste Sektionen'!S31*Preis1!D$12+'Bestellliste Sektionen'!R31*Preis1!B$11,IF(E31="V",H31*Preis1!B$3+'Bestellliste Sektionen'!I31*Preis1!B$4+'Bestellliste Sektionen'!J31*Preis1!B$5+'Bestellliste Sektionen'!K31*Preis1!B$6+'Bestellliste Sektionen'!M31*Preis1!B$7+'Bestellliste Sektionen'!N31*Preis1!B$8+'Bestellliste Sektionen'!O31*Preis1!B$9+'Bestellliste Sektionen'!R31*Preis1!B$10+'Bestellliste Sektionen'!S31*Preis1!B$12+'Bestellliste Sektionen'!R31*Preis1!B$11,IF(E31=" ",H31*Preis1!B$3+'Bestellliste Sektionen'!I31*Preis1!B$4+'Bestellliste Sektionen'!J31*Preis1!B$5+'Bestellliste Sektionen'!K31*Preis1!B$6+'Bestellliste Sektionen'!M31*Preis1!B$7+'Bestellliste Sektionen'!N31*Preis1!B$8+'Bestellliste Sektionen'!O31*Preis1!B$9+'Bestellliste Sektionen'!S31*Preis1!B$12+'Bestellliste Sektionen'!T31*Preis1!B$13,IF(E31="S",H31*Preis1!B$3+'Bestellliste Sektionen'!I31*Preis1!B$4+'Bestellliste Sektionen'!J31*Preis1!B$5+'Bestellliste Sektionen'!K31*Preis1!B$6+'Bestellliste Sektionen'!M31*Preis1!B$7+'Bestellliste Sektionen'!N31*Preis1!B$8+'Bestellliste Sektionen'!O31*Preis1!B$9+'Bestellliste Sektionen'!R31*Preis1!B$8+'Bestellliste Sektionen'!S31*Preis1!B$12+'Bestellliste Sektionen'!R31*Preis1!B$11,))))))</f>
        <v>0</v>
      </c>
      <c r="Y31" s="103"/>
      <c r="Z31" s="104"/>
      <c r="AA31" s="104"/>
      <c r="AB31" s="104"/>
      <c r="AC31" s="104"/>
      <c r="AD31" s="105"/>
      <c r="AE31" s="36">
        <f>IF(G31="1",'Bestellliste Sektionen'!I31*I$12+'Bestellliste Sektionen'!J31*J$12+'Bestellliste Sektionen'!K31*K$12+'Bestellliste Sektionen'!M31*M$12+'Bestellliste Sektionen'!N31*N$12+'Bestellliste Sektionen'!O31*O$12+'Bestellliste Sektionen'!P31*P$12+'Bestellliste Sektionen'!Q31*Q$12+'Bestellliste Sektionen'!R31*R$12+'Bestellliste Sektionen'!S31*S$12,IF(G31="0",'Bestellliste Sektionen'!I31*0+'Bestellliste Sektionen'!J31*0+'Bestellliste Sektionen'!K31*0+'Bestellliste Sektionen'!M31*0+'Bestellliste Sektionen'!N31*0+'Bestellliste Sektionen'!O31*0+'Bestellliste Sektionen'!P31*0+'Bestellliste Sektionen'!Q31*0+'Bestellliste Sektionen'!R31*0+'Bestellliste Sektionen'!S31*0))</f>
        <v>0</v>
      </c>
    </row>
    <row r="32" spans="1:31" ht="21.95" customHeight="1" x14ac:dyDescent="0.2">
      <c r="A32" s="98"/>
      <c r="B32" s="99"/>
      <c r="C32" s="100"/>
      <c r="D32" s="54"/>
      <c r="E32" s="51">
        <f t="shared" si="0"/>
        <v>0</v>
      </c>
      <c r="F32" s="52"/>
      <c r="G32" s="62" t="s">
        <v>50</v>
      </c>
      <c r="H32" s="53"/>
      <c r="I32" s="63">
        <f t="shared" si="1"/>
        <v>0</v>
      </c>
      <c r="J32" s="54"/>
      <c r="K32" s="54"/>
      <c r="L32" s="102"/>
      <c r="M32" s="58">
        <f t="shared" si="2"/>
        <v>0</v>
      </c>
      <c r="N32" s="56"/>
      <c r="O32" s="57"/>
      <c r="P32" s="56"/>
      <c r="Q32" s="57"/>
      <c r="R32" s="57"/>
      <c r="S32" s="56"/>
      <c r="T32" s="37">
        <v>1</v>
      </c>
      <c r="U32" s="59">
        <f t="shared" si="3"/>
        <v>0</v>
      </c>
      <c r="V32" s="59">
        <f t="shared" si="4"/>
        <v>0</v>
      </c>
      <c r="W32" s="59">
        <f t="shared" si="5"/>
        <v>0</v>
      </c>
      <c r="X32" s="36">
        <f>IF(E32="JJ",'Bestellliste Sektionen'!H32*Preis1!D$3+'Bestellliste Sektionen'!I32*Preis1!D$4+'Bestellliste Sektionen'!J32*Preis1!D$5+'Bestellliste Sektionen'!K32*Preis1!D$6+'Bestellliste Sektionen'!M32*Preis1!D$7+'Bestellliste Sektionen'!N32*Preis1!D$8+'Bestellliste Sektionen'!O32*Preis1!D$9+'Bestellliste Sektionen'!P32*Preis1!B$10+'Bestellliste Sektionen'!Q32*Preis1!D$10+'Bestellliste Sektionen'!S32*Preis1!B$12,IF(E32="J",'Bestellliste Sektionen'!H32*Preis1!D$3+'Bestellliste Sektionen'!I32*Preis1!D$4+'Bestellliste Sektionen'!J32*Preis1!D$5+'Bestellliste Sektionen'!K32*Preis1!D$6+'Bestellliste Sektionen'!M32*Preis1!D$7+'Bestellliste Sektionen'!N32*Preis1!D$8+'Bestellliste Sektionen'!O32*Preis1!D$9+'Bestellliste Sektionen'!P32*Preis1!B$10+'Bestellliste Sektionen'!Q32*Preis1!D$10+'Bestellliste Sektionen'!S32*Preis1!B$12,IF(E32="EV",H32*Preis1!B$3+'Bestellliste Sektionen'!I32*Preis1!B$4+'Bestellliste Sektionen'!J32*Preis1!B$5+'Bestellliste Sektionen'!K32*Preis1!B$6+'Bestellliste Sektionen'!M32*Preis1!B$7+'Bestellliste Sektionen'!N32*Preis1!B$8+'Bestellliste Sektionen'!O32*Preis1!B$9+'Bestellliste Sektionen'!P32*Preis1!B$10+'Bestellliste Sektionen'!Q32*Preis1!D$10+'Bestellliste Sektionen'!S32*Preis1!D$12+'Bestellliste Sektionen'!R32*Preis1!B$11,IF(E32="V",H32*Preis1!B$3+'Bestellliste Sektionen'!I32*Preis1!B$4+'Bestellliste Sektionen'!J32*Preis1!B$5+'Bestellliste Sektionen'!K32*Preis1!B$6+'Bestellliste Sektionen'!M32*Preis1!B$7+'Bestellliste Sektionen'!N32*Preis1!B$8+'Bestellliste Sektionen'!O32*Preis1!B$9+'Bestellliste Sektionen'!R32*Preis1!B$10+'Bestellliste Sektionen'!S32*Preis1!B$12+'Bestellliste Sektionen'!R32*Preis1!B$11,IF(E32=" ",H32*Preis1!B$3+'Bestellliste Sektionen'!I32*Preis1!B$4+'Bestellliste Sektionen'!J32*Preis1!B$5+'Bestellliste Sektionen'!K32*Preis1!B$6+'Bestellliste Sektionen'!M32*Preis1!B$7+'Bestellliste Sektionen'!N32*Preis1!B$8+'Bestellliste Sektionen'!O32*Preis1!B$9+'Bestellliste Sektionen'!S32*Preis1!B$12+'Bestellliste Sektionen'!T32*Preis1!B$13,IF(E32="S",H32*Preis1!B$3+'Bestellliste Sektionen'!I32*Preis1!B$4+'Bestellliste Sektionen'!J32*Preis1!B$5+'Bestellliste Sektionen'!K32*Preis1!B$6+'Bestellliste Sektionen'!M32*Preis1!B$7+'Bestellliste Sektionen'!N32*Preis1!B$8+'Bestellliste Sektionen'!O32*Preis1!B$9+'Bestellliste Sektionen'!R32*Preis1!B$8+'Bestellliste Sektionen'!S32*Preis1!B$12+'Bestellliste Sektionen'!R32*Preis1!B$11,))))))</f>
        <v>0</v>
      </c>
      <c r="Y32" s="103"/>
      <c r="Z32" s="104"/>
      <c r="AA32" s="104"/>
      <c r="AB32" s="104"/>
      <c r="AC32" s="104"/>
      <c r="AD32" s="105"/>
      <c r="AE32" s="36">
        <f>IF(G32="1",'Bestellliste Sektionen'!I32*I$12+'Bestellliste Sektionen'!J32*J$12+'Bestellliste Sektionen'!K32*K$12+'Bestellliste Sektionen'!M32*M$12+'Bestellliste Sektionen'!N32*N$12+'Bestellliste Sektionen'!O32*O$12+'Bestellliste Sektionen'!P32*P$12+'Bestellliste Sektionen'!Q32*Q$12+'Bestellliste Sektionen'!R32*R$12+'Bestellliste Sektionen'!S32*S$12,IF(G32="0",'Bestellliste Sektionen'!I32*0+'Bestellliste Sektionen'!J32*0+'Bestellliste Sektionen'!K32*0+'Bestellliste Sektionen'!M32*0+'Bestellliste Sektionen'!N32*0+'Bestellliste Sektionen'!O32*0+'Bestellliste Sektionen'!P32*0+'Bestellliste Sektionen'!Q32*0+'Bestellliste Sektionen'!R32*0+'Bestellliste Sektionen'!S32*0))</f>
        <v>0</v>
      </c>
    </row>
    <row r="33" spans="1:31" ht="21.95" customHeight="1" x14ac:dyDescent="0.2">
      <c r="A33" s="73"/>
      <c r="B33" s="74"/>
      <c r="C33" s="75"/>
      <c r="D33" s="76"/>
      <c r="E33" s="77">
        <f t="shared" si="0"/>
        <v>0</v>
      </c>
      <c r="F33" s="84"/>
      <c r="G33" s="85" t="s">
        <v>50</v>
      </c>
      <c r="H33" s="80"/>
      <c r="I33" s="81">
        <f t="shared" si="1"/>
        <v>0</v>
      </c>
      <c r="J33" s="76"/>
      <c r="K33" s="76"/>
      <c r="L33" s="97"/>
      <c r="M33" s="82">
        <f t="shared" si="2"/>
        <v>0</v>
      </c>
      <c r="N33" s="60"/>
      <c r="O33" s="83"/>
      <c r="P33" s="60"/>
      <c r="Q33" s="83"/>
      <c r="R33" s="60"/>
      <c r="S33" s="60"/>
      <c r="T33" s="37">
        <v>1</v>
      </c>
      <c r="U33" s="59">
        <f t="shared" si="3"/>
        <v>0</v>
      </c>
      <c r="V33" s="59">
        <f t="shared" si="4"/>
        <v>0</v>
      </c>
      <c r="W33" s="59">
        <f t="shared" si="5"/>
        <v>0</v>
      </c>
      <c r="X33" s="36">
        <f>IF(E33="JJ",'Bestellliste Sektionen'!H33*Preis1!D$3+'Bestellliste Sektionen'!I33*Preis1!D$4+'Bestellliste Sektionen'!J33*Preis1!D$5+'Bestellliste Sektionen'!K33*Preis1!D$6+'Bestellliste Sektionen'!M33*Preis1!D$7+'Bestellliste Sektionen'!N33*Preis1!D$8+'Bestellliste Sektionen'!O33*Preis1!D$9+'Bestellliste Sektionen'!P33*Preis1!B$10+'Bestellliste Sektionen'!Q33*Preis1!D$10+'Bestellliste Sektionen'!S33*Preis1!B$12,IF(E33="J",'Bestellliste Sektionen'!H33*Preis1!D$3+'Bestellliste Sektionen'!I33*Preis1!D$4+'Bestellliste Sektionen'!J33*Preis1!D$5+'Bestellliste Sektionen'!K33*Preis1!D$6+'Bestellliste Sektionen'!M33*Preis1!D$7+'Bestellliste Sektionen'!N33*Preis1!D$8+'Bestellliste Sektionen'!O33*Preis1!D$9+'Bestellliste Sektionen'!P33*Preis1!B$10+'Bestellliste Sektionen'!Q33*Preis1!D$10+'Bestellliste Sektionen'!S33*Preis1!B$12,IF(E33="EV",H33*Preis1!B$3+'Bestellliste Sektionen'!I33*Preis1!B$4+'Bestellliste Sektionen'!J33*Preis1!B$5+'Bestellliste Sektionen'!K33*Preis1!B$6+'Bestellliste Sektionen'!M33*Preis1!B$7+'Bestellliste Sektionen'!N33*Preis1!B$8+'Bestellliste Sektionen'!O33*Preis1!B$9+'Bestellliste Sektionen'!P33*Preis1!B$10+'Bestellliste Sektionen'!Q33*Preis1!D$10+'Bestellliste Sektionen'!S33*Preis1!D$12+'Bestellliste Sektionen'!R33*Preis1!B$11,IF(E33="V",H33*Preis1!B$3+'Bestellliste Sektionen'!I33*Preis1!B$4+'Bestellliste Sektionen'!J33*Preis1!B$5+'Bestellliste Sektionen'!K33*Preis1!B$6+'Bestellliste Sektionen'!M33*Preis1!B$7+'Bestellliste Sektionen'!N33*Preis1!B$8+'Bestellliste Sektionen'!O33*Preis1!B$9+'Bestellliste Sektionen'!R33*Preis1!B$10+'Bestellliste Sektionen'!S33*Preis1!B$12+'Bestellliste Sektionen'!R33*Preis1!B$11,IF(E33=" ",H33*Preis1!B$3+'Bestellliste Sektionen'!I33*Preis1!B$4+'Bestellliste Sektionen'!J33*Preis1!B$5+'Bestellliste Sektionen'!K33*Preis1!B$6+'Bestellliste Sektionen'!M33*Preis1!B$7+'Bestellliste Sektionen'!N33*Preis1!B$8+'Bestellliste Sektionen'!O33*Preis1!B$9+'Bestellliste Sektionen'!S33*Preis1!B$12+'Bestellliste Sektionen'!T33*Preis1!B$13,IF(E33="S",H33*Preis1!B$3+'Bestellliste Sektionen'!I33*Preis1!B$4+'Bestellliste Sektionen'!J33*Preis1!B$5+'Bestellliste Sektionen'!K33*Preis1!B$6+'Bestellliste Sektionen'!M33*Preis1!B$7+'Bestellliste Sektionen'!N33*Preis1!B$8+'Bestellliste Sektionen'!O33*Preis1!B$9+'Bestellliste Sektionen'!R33*Preis1!B$8+'Bestellliste Sektionen'!S33*Preis1!B$12+'Bestellliste Sektionen'!R33*Preis1!B$11,))))))</f>
        <v>0</v>
      </c>
      <c r="Y33" s="103"/>
      <c r="Z33" s="104"/>
      <c r="AA33" s="104"/>
      <c r="AB33" s="104"/>
      <c r="AC33" s="104"/>
      <c r="AD33" s="105"/>
      <c r="AE33" s="36">
        <f>IF(G33="1",'Bestellliste Sektionen'!I33*I$12+'Bestellliste Sektionen'!J33*J$12+'Bestellliste Sektionen'!K33*K$12+'Bestellliste Sektionen'!M33*M$12+'Bestellliste Sektionen'!N33*N$12+'Bestellliste Sektionen'!O33*O$12+'Bestellliste Sektionen'!P33*P$12+'Bestellliste Sektionen'!Q33*Q$12+'Bestellliste Sektionen'!R33*R$12+'Bestellliste Sektionen'!S33*S$12,IF(G33="0",'Bestellliste Sektionen'!I33*0+'Bestellliste Sektionen'!J33*0+'Bestellliste Sektionen'!K33*0+'Bestellliste Sektionen'!M33*0+'Bestellliste Sektionen'!N33*0+'Bestellliste Sektionen'!O33*0+'Bestellliste Sektionen'!P33*0+'Bestellliste Sektionen'!Q33*0+'Bestellliste Sektionen'!R33*0+'Bestellliste Sektionen'!S33*0))</f>
        <v>0</v>
      </c>
    </row>
    <row r="34" spans="1:31" ht="21.95" customHeight="1" thickBot="1" x14ac:dyDescent="0.25">
      <c r="A34" s="98"/>
      <c r="B34" s="99"/>
      <c r="C34" s="100"/>
      <c r="D34" s="54"/>
      <c r="E34" s="51">
        <f t="shared" si="0"/>
        <v>0</v>
      </c>
      <c r="F34" s="52"/>
      <c r="G34" s="62" t="s">
        <v>50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37">
        <v>1</v>
      </c>
      <c r="U34" s="59">
        <f t="shared" si="3"/>
        <v>0</v>
      </c>
      <c r="V34" s="59">
        <f t="shared" si="4"/>
        <v>0</v>
      </c>
      <c r="W34" s="59">
        <f t="shared" si="5"/>
        <v>0</v>
      </c>
      <c r="X34" s="36">
        <f>IF(E34="JJ",'Bestellliste Sektionen'!H34*Preis1!D$3+'Bestellliste Sektionen'!I34*Preis1!D$4+'Bestellliste Sektionen'!J34*Preis1!D$5+'Bestellliste Sektionen'!K34*Preis1!D$6+'Bestellliste Sektionen'!M34*Preis1!D$7+'Bestellliste Sektionen'!N34*Preis1!D$8+'Bestellliste Sektionen'!O34*Preis1!D$9+'Bestellliste Sektionen'!P34*Preis1!B$10+'Bestellliste Sektionen'!Q34*Preis1!D$10+'Bestellliste Sektionen'!S34*Preis1!B$12,IF(E34="J",'Bestellliste Sektionen'!H34*Preis1!D$3+'Bestellliste Sektionen'!I34*Preis1!D$4+'Bestellliste Sektionen'!J34*Preis1!D$5+'Bestellliste Sektionen'!K34*Preis1!D$6+'Bestellliste Sektionen'!M34*Preis1!D$7+'Bestellliste Sektionen'!N34*Preis1!D$8+'Bestellliste Sektionen'!O34*Preis1!D$9+'Bestellliste Sektionen'!P34*Preis1!B$10+'Bestellliste Sektionen'!Q34*Preis1!D$10+'Bestellliste Sektionen'!S34*Preis1!B$12,IF(E34="EV",H34*Preis1!B$3+'Bestellliste Sektionen'!I34*Preis1!B$4+'Bestellliste Sektionen'!J34*Preis1!B$5+'Bestellliste Sektionen'!K34*Preis1!B$6+'Bestellliste Sektionen'!M34*Preis1!B$7+'Bestellliste Sektionen'!N34*Preis1!B$8+'Bestellliste Sektionen'!O34*Preis1!B$9+'Bestellliste Sektionen'!P34*Preis1!B$10+'Bestellliste Sektionen'!Q34*Preis1!D$10+'Bestellliste Sektionen'!S34*Preis1!D$12+'Bestellliste Sektionen'!R34*Preis1!B$11,IF(E34="V",H34*Preis1!B$3+'Bestellliste Sektionen'!I34*Preis1!B$4+'Bestellliste Sektionen'!J34*Preis1!B$5+'Bestellliste Sektionen'!K34*Preis1!B$6+'Bestellliste Sektionen'!M34*Preis1!B$7+'Bestellliste Sektionen'!N34*Preis1!B$8+'Bestellliste Sektionen'!O34*Preis1!B$9+'Bestellliste Sektionen'!R34*Preis1!B$10+'Bestellliste Sektionen'!S34*Preis1!B$12+'Bestellliste Sektionen'!R34*Preis1!B$11,IF(E34=" ",H34*Preis1!B$3+'Bestellliste Sektionen'!I34*Preis1!B$4+'Bestellliste Sektionen'!J34*Preis1!B$5+'Bestellliste Sektionen'!K34*Preis1!B$6+'Bestellliste Sektionen'!M34*Preis1!B$7+'Bestellliste Sektionen'!N34*Preis1!B$8+'Bestellliste Sektionen'!O34*Preis1!B$9+'Bestellliste Sektionen'!S34*Preis1!B$12+'Bestellliste Sektionen'!T34*Preis1!B$13,IF(E34="S",H34*Preis1!B$3+'Bestellliste Sektionen'!I34*Preis1!B$4+'Bestellliste Sektionen'!J34*Preis1!B$5+'Bestellliste Sektionen'!K34*Preis1!B$6+'Bestellliste Sektionen'!M34*Preis1!B$7+'Bestellliste Sektionen'!N34*Preis1!B$8+'Bestellliste Sektionen'!O34*Preis1!B$9+'Bestellliste Sektionen'!R34*Preis1!B$8+'Bestellliste Sektionen'!S34*Preis1!B$12+'Bestellliste Sektionen'!R34*Preis1!B$11,))))))</f>
        <v>0</v>
      </c>
      <c r="Y34" s="106"/>
      <c r="Z34" s="107"/>
      <c r="AA34" s="107"/>
      <c r="AB34" s="107"/>
      <c r="AC34" s="107"/>
      <c r="AD34" s="108"/>
      <c r="AE34" s="36">
        <f>IF(G34="1",'Bestellliste Sektionen'!I34*I$12+'Bestellliste Sektionen'!J34*J$12+'Bestellliste Sektionen'!K34*K$12+'Bestellliste Sektionen'!M34*M$12+'Bestellliste Sektionen'!N34*N$12+'Bestellliste Sektionen'!O34*O$12+'Bestellliste Sektionen'!P34*P$12+'Bestellliste Sektionen'!Q34*Q$12+'Bestellliste Sektionen'!R34*R$12+'Bestellliste Sektionen'!S34*S$12,IF(G34="0",'Bestellliste Sektionen'!I34*0+'Bestellliste Sektionen'!J34*0+'Bestellliste Sektionen'!K34*0+'Bestellliste Sektionen'!M34*0+'Bestellliste Sektionen'!N34*0+'Bestellliste Sektionen'!O34*0+'Bestellliste Sektionen'!P34*0+'Bestellliste Sektionen'!Q34*0+'Bestellliste Sektionen'!R34*0+'Bestellliste Sektionen'!S34*0))</f>
        <v>0</v>
      </c>
    </row>
    <row r="35" spans="1:31" ht="21.95" customHeight="1" thickBot="1" x14ac:dyDescent="0.3">
      <c r="A35" s="8"/>
      <c r="C35" s="19"/>
      <c r="H35" s="2"/>
      <c r="K35" s="15"/>
      <c r="L35" s="14"/>
      <c r="M35" s="15"/>
      <c r="N35" s="16"/>
      <c r="O35" s="16"/>
      <c r="P35" s="20"/>
      <c r="Q35" s="20"/>
      <c r="R35" s="15"/>
      <c r="S35" s="15"/>
      <c r="T35" s="15"/>
      <c r="U35" s="17"/>
      <c r="V35" s="21"/>
      <c r="W35" s="21"/>
      <c r="X35" s="15"/>
      <c r="AB35" s="111" t="s">
        <v>44</v>
      </c>
      <c r="AC35" s="112"/>
      <c r="AD35" s="112"/>
      <c r="AE35" s="48">
        <f>SUM(AE16:AE34)</f>
        <v>0</v>
      </c>
    </row>
    <row r="36" spans="1:31" ht="15.75" x14ac:dyDescent="0.25">
      <c r="A36" s="8" t="s">
        <v>25</v>
      </c>
      <c r="C36" s="28" t="s">
        <v>53</v>
      </c>
      <c r="E36" s="95" t="s">
        <v>54</v>
      </c>
      <c r="L36" s="2" t="s">
        <v>24</v>
      </c>
      <c r="P36" s="96" t="s">
        <v>33</v>
      </c>
      <c r="Q36" s="20"/>
      <c r="V36" s="29" t="s">
        <v>34</v>
      </c>
    </row>
    <row r="43" spans="1:31" x14ac:dyDescent="0.2">
      <c r="B43" s="8"/>
    </row>
  </sheetData>
  <sheetProtection algorithmName="SHA-512" hashValue="SAGplXc7z1vm17kff9SvukjHJ0nrx22vUomkdA13fx4QdttseGZV+y5AGw+tVJ4EZq62PSv26j14M7D+FlZ6jw==" saltValue="XWPNl/15/vTPIdD6VVxHWg==" spinCount="100000" sheet="1" selectLockedCells="1"/>
  <autoFilter ref="A11:AE36"/>
  <mergeCells count="56">
    <mergeCell ref="B13:B14"/>
    <mergeCell ref="C13:C14"/>
    <mergeCell ref="D13:D14"/>
    <mergeCell ref="I13:I14"/>
    <mergeCell ref="G13:G14"/>
    <mergeCell ref="A13:A14"/>
    <mergeCell ref="AA13:AD13"/>
    <mergeCell ref="J5:M5"/>
    <mergeCell ref="V13:V14"/>
    <mergeCell ref="R13:R14"/>
    <mergeCell ref="N7:AB7"/>
    <mergeCell ref="M13:M14"/>
    <mergeCell ref="X13:X14"/>
    <mergeCell ref="N13:N14"/>
    <mergeCell ref="W13:W14"/>
    <mergeCell ref="F13:F14"/>
    <mergeCell ref="H13:H14"/>
    <mergeCell ref="J13:J14"/>
    <mergeCell ref="B8:G8"/>
    <mergeCell ref="B5:G5"/>
    <mergeCell ref="E13:E14"/>
    <mergeCell ref="J4:M4"/>
    <mergeCell ref="J6:M6"/>
    <mergeCell ref="J8:M8"/>
    <mergeCell ref="N8:AB8"/>
    <mergeCell ref="T13:T14"/>
    <mergeCell ref="Y13:Z13"/>
    <mergeCell ref="S13:S14"/>
    <mergeCell ref="J9:M9"/>
    <mergeCell ref="J7:M7"/>
    <mergeCell ref="U13:U14"/>
    <mergeCell ref="K13:L14"/>
    <mergeCell ref="P13:P14"/>
    <mergeCell ref="O13:O14"/>
    <mergeCell ref="Q13:Q14"/>
    <mergeCell ref="B6:G6"/>
    <mergeCell ref="H5:I5"/>
    <mergeCell ref="N5:AB5"/>
    <mergeCell ref="N9:AB9"/>
    <mergeCell ref="B9:G9"/>
    <mergeCell ref="Y16:AD34"/>
    <mergeCell ref="AE13:AE14"/>
    <mergeCell ref="AB35:AD35"/>
    <mergeCell ref="B7:G7"/>
    <mergeCell ref="Y2:Z2"/>
    <mergeCell ref="K2:M2"/>
    <mergeCell ref="N2:W2"/>
    <mergeCell ref="W3:Z3"/>
    <mergeCell ref="T3:U3"/>
    <mergeCell ref="N4:AB4"/>
    <mergeCell ref="AA3:AB3"/>
    <mergeCell ref="N6:AB6"/>
    <mergeCell ref="N3:O3"/>
    <mergeCell ref="A2:G2"/>
    <mergeCell ref="A3:G3"/>
    <mergeCell ref="A4:G4"/>
  </mergeCells>
  <phoneticPr fontId="3" type="noConversion"/>
  <dataValidations xWindow="933" yWindow="197" count="10">
    <dataValidation type="whole" allowBlank="1" showInputMessage="1" showErrorMessage="1" error="max. 1 Stich zulässig" sqref="R16 R20 N17 N19 R22 N21 R24 N23 R26 N25 R28 N27 R30:R31 J16:K33 R33 T16:T34 P29:P33 R18 P17 P19 P21 P23 P25 P27 N29:N33">
      <formula1>0</formula1>
      <formula2>1</formula2>
    </dataValidation>
    <dataValidation type="whole" allowBlank="1" showInputMessage="1" showErrorMessage="1" error="max. 1 Nachdoppel zulässig" sqref="O17 O19 O21 O23 O25 O27 Q29:Q33 Q27 Q25 Q17 Q19 Q21 Q23 O29:O33">
      <formula1>0</formula1>
      <formula2>1</formula2>
    </dataValidation>
    <dataValidation type="whole" operator="equal" allowBlank="1" showInputMessage="1" showErrorMessage="1" error="nur 1 Standblatt pro SchützIn  zulässig" sqref="O18 O16 O20 O22 O24 O26 O28 Q28 H16:H34 Q18 Q16 Q20 Q22 Q24 Q26 I34:S34">
      <formula1>1</formula1>
    </dataValidation>
    <dataValidation type="whole" allowBlank="1" showInputMessage="1" showErrorMessage="1" error="max. 1 Passen zulässig" prompt="Nur Senioren, Veteranen Ehrenveteranen" sqref="R17 R19 R21 R23 R25 R27 R29 R32">
      <formula1>0</formula1>
      <formula2>1</formula2>
    </dataValidation>
    <dataValidation allowBlank="1" showInputMessage="1" showErrorMessage="1" error="wird aut.geschrieben" sqref="L16 L18 L20 L22 L24 L26 L28 E16:E34"/>
    <dataValidation type="whole" allowBlank="1" showInputMessage="1" showErrorMessage="1" error="max. 99" sqref="I16:I33">
      <formula1>0</formula1>
      <formula2>99</formula2>
    </dataValidation>
    <dataValidation type="textLength" allowBlank="1" showInputMessage="1" showErrorMessage="1" error="Vornamen überprüfen" sqref="C16:C34">
      <formula1>3</formula1>
      <formula2>17</formula2>
    </dataValidation>
    <dataValidation type="textLength" allowBlank="1" showInputMessage="1" showErrorMessage="1" error="Name überprüfen" sqref="B16:B34">
      <formula1>3</formula1>
      <formula2>17</formula2>
    </dataValidation>
    <dataValidation type="whole" allowBlank="1" showInputMessage="1" showErrorMessage="1" error="wird automatich bei Stbl. Akt. ausgef." sqref="M16:M33">
      <formula1>0</formula1>
      <formula2>1</formula2>
    </dataValidation>
    <dataValidation type="whole" allowBlank="1" showInputMessage="1" showErrorMessage="1" errorTitle="Jahrg 1920 bis 2011" error="4 stellig_x000a_max. 2011" prompt="Jahrg. 4stellig" sqref="D16:D34">
      <formula1>1900</formula1>
      <formula2>2011</formula2>
    </dataValidation>
  </dataValidations>
  <hyperlinks>
    <hyperlink ref="P36" r:id="rId1"/>
  </hyperlinks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65" orientation="landscape" horizontalDpi="4294967292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2:D23"/>
  <sheetViews>
    <sheetView workbookViewId="0">
      <selection activeCell="D21" sqref="D21"/>
    </sheetView>
  </sheetViews>
  <sheetFormatPr baseColWidth="10" defaultRowHeight="12.75" x14ac:dyDescent="0.2"/>
  <cols>
    <col min="1" max="1" width="22.5703125" customWidth="1"/>
  </cols>
  <sheetData>
    <row r="2" spans="1:4" x14ac:dyDescent="0.2">
      <c r="B2" t="s">
        <v>28</v>
      </c>
      <c r="D2" t="s">
        <v>29</v>
      </c>
    </row>
    <row r="3" spans="1:4" x14ac:dyDescent="0.2">
      <c r="A3" t="s">
        <v>20</v>
      </c>
      <c r="B3" s="7">
        <v>8</v>
      </c>
      <c r="D3" s="7">
        <v>6</v>
      </c>
    </row>
    <row r="4" spans="1:4" x14ac:dyDescent="0.2">
      <c r="A4" t="s">
        <v>21</v>
      </c>
      <c r="B4" s="7">
        <v>3</v>
      </c>
      <c r="D4" s="7">
        <v>3</v>
      </c>
    </row>
    <row r="5" spans="1:4" x14ac:dyDescent="0.2">
      <c r="A5" t="s">
        <v>10</v>
      </c>
      <c r="B5" s="7">
        <v>8</v>
      </c>
      <c r="D5" s="7">
        <v>4</v>
      </c>
    </row>
    <row r="6" spans="1:4" x14ac:dyDescent="0.2">
      <c r="A6" t="s">
        <v>1</v>
      </c>
      <c r="B6" s="7">
        <v>8</v>
      </c>
      <c r="D6" s="7">
        <v>4</v>
      </c>
    </row>
    <row r="7" spans="1:4" x14ac:dyDescent="0.2">
      <c r="A7" t="s">
        <v>13</v>
      </c>
      <c r="B7" s="7">
        <v>8</v>
      </c>
      <c r="D7" s="7">
        <v>4</v>
      </c>
    </row>
    <row r="8" spans="1:4" x14ac:dyDescent="0.2">
      <c r="A8" t="s">
        <v>6</v>
      </c>
      <c r="B8" s="7">
        <v>8</v>
      </c>
      <c r="D8" s="7">
        <v>4</v>
      </c>
    </row>
    <row r="9" spans="1:4" x14ac:dyDescent="0.2">
      <c r="A9" t="s">
        <v>14</v>
      </c>
      <c r="B9" s="7">
        <v>6</v>
      </c>
      <c r="D9" s="7">
        <v>3</v>
      </c>
    </row>
    <row r="10" spans="1:4" x14ac:dyDescent="0.2">
      <c r="A10" t="s">
        <v>22</v>
      </c>
      <c r="B10" s="7">
        <v>0</v>
      </c>
      <c r="D10" s="7">
        <v>6</v>
      </c>
    </row>
    <row r="11" spans="1:4" x14ac:dyDescent="0.2">
      <c r="A11" t="s">
        <v>23</v>
      </c>
      <c r="B11" s="7">
        <v>8</v>
      </c>
      <c r="D11" s="7">
        <v>0</v>
      </c>
    </row>
    <row r="12" spans="1:4" x14ac:dyDescent="0.2">
      <c r="A12" t="s">
        <v>16</v>
      </c>
      <c r="B12" s="7">
        <v>2.5</v>
      </c>
      <c r="D12" s="7">
        <v>2.5</v>
      </c>
    </row>
    <row r="13" spans="1:4" x14ac:dyDescent="0.2">
      <c r="B13" s="7"/>
      <c r="D13" s="7"/>
    </row>
    <row r="14" spans="1:4" x14ac:dyDescent="0.2">
      <c r="A14" s="19" t="s">
        <v>30</v>
      </c>
      <c r="B14" s="7">
        <v>11</v>
      </c>
      <c r="D14" s="7">
        <v>11</v>
      </c>
    </row>
    <row r="15" spans="1:4" x14ac:dyDescent="0.2">
      <c r="A15" s="19"/>
      <c r="B15" s="7"/>
    </row>
    <row r="16" spans="1:4" x14ac:dyDescent="0.2">
      <c r="B16" s="7"/>
      <c r="D16" s="7"/>
    </row>
    <row r="17" spans="2:2" x14ac:dyDescent="0.2">
      <c r="B17" s="7"/>
    </row>
    <row r="18" spans="2:2" x14ac:dyDescent="0.2">
      <c r="B18" s="7"/>
    </row>
    <row r="19" spans="2:2" x14ac:dyDescent="0.2">
      <c r="B19" s="7"/>
    </row>
    <row r="20" spans="2:2" x14ac:dyDescent="0.2">
      <c r="B20" s="7"/>
    </row>
    <row r="21" spans="2:2" x14ac:dyDescent="0.2">
      <c r="B21" s="7"/>
    </row>
    <row r="22" spans="2:2" x14ac:dyDescent="0.2">
      <c r="B22" s="7"/>
    </row>
    <row r="23" spans="2:2" x14ac:dyDescent="0.2">
      <c r="B23" s="7"/>
    </row>
  </sheetData>
  <sheetProtection password="BA6A" sheet="1"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E3" sqref="E3"/>
    </sheetView>
  </sheetViews>
  <sheetFormatPr baseColWidth="10" defaultRowHeight="12.75" x14ac:dyDescent="0.2"/>
  <cols>
    <col min="1" max="1" width="23.140625" customWidth="1"/>
  </cols>
  <sheetData>
    <row r="2" spans="1:4" x14ac:dyDescent="0.2">
      <c r="B2" s="28" t="s">
        <v>28</v>
      </c>
      <c r="D2" s="28" t="s">
        <v>29</v>
      </c>
    </row>
    <row r="3" spans="1:4" x14ac:dyDescent="0.2">
      <c r="A3" s="28" t="s">
        <v>20</v>
      </c>
      <c r="B3" s="7">
        <v>8</v>
      </c>
      <c r="D3" s="7">
        <v>0</v>
      </c>
    </row>
    <row r="4" spans="1:4" x14ac:dyDescent="0.2">
      <c r="A4" s="28" t="s">
        <v>21</v>
      </c>
      <c r="B4" s="7">
        <v>3</v>
      </c>
      <c r="D4" s="7">
        <v>3</v>
      </c>
    </row>
    <row r="5" spans="1:4" x14ac:dyDescent="0.2">
      <c r="A5" s="28" t="s">
        <v>10</v>
      </c>
      <c r="B5" s="7">
        <v>8</v>
      </c>
      <c r="D5" s="7">
        <v>4</v>
      </c>
    </row>
    <row r="6" spans="1:4" x14ac:dyDescent="0.2">
      <c r="A6" s="28" t="s">
        <v>1</v>
      </c>
      <c r="B6" s="7">
        <v>8</v>
      </c>
      <c r="D6" s="7">
        <v>4</v>
      </c>
    </row>
    <row r="7" spans="1:4" x14ac:dyDescent="0.2">
      <c r="A7" s="28" t="s">
        <v>13</v>
      </c>
      <c r="B7" s="7">
        <v>8</v>
      </c>
      <c r="D7" s="7">
        <v>4</v>
      </c>
    </row>
    <row r="8" spans="1:4" x14ac:dyDescent="0.2">
      <c r="A8" s="28" t="s">
        <v>6</v>
      </c>
      <c r="B8" s="7">
        <v>8</v>
      </c>
      <c r="D8" s="7">
        <v>4</v>
      </c>
    </row>
    <row r="9" spans="1:4" x14ac:dyDescent="0.2">
      <c r="A9" s="28" t="s">
        <v>46</v>
      </c>
      <c r="B9" s="7">
        <v>6</v>
      </c>
      <c r="D9" s="7">
        <v>3</v>
      </c>
    </row>
    <row r="10" spans="1:4" x14ac:dyDescent="0.2">
      <c r="A10" s="28" t="s">
        <v>47</v>
      </c>
      <c r="B10" s="7">
        <v>15</v>
      </c>
      <c r="D10" s="7">
        <v>10</v>
      </c>
    </row>
    <row r="11" spans="1:4" x14ac:dyDescent="0.2">
      <c r="A11" s="28" t="s">
        <v>23</v>
      </c>
      <c r="B11" s="7">
        <v>8</v>
      </c>
      <c r="D11" s="7">
        <v>0</v>
      </c>
    </row>
    <row r="12" spans="1:4" x14ac:dyDescent="0.2">
      <c r="A12" s="28" t="s">
        <v>16</v>
      </c>
      <c r="B12" s="7">
        <v>2.5</v>
      </c>
      <c r="D12" s="7">
        <v>2.5</v>
      </c>
    </row>
    <row r="13" spans="1:4" x14ac:dyDescent="0.2">
      <c r="A13" s="28"/>
      <c r="B13" s="7"/>
      <c r="D13" s="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Bestellliste Sektionen</vt:lpstr>
      <vt:lpstr>Preis</vt:lpstr>
      <vt:lpstr>Preis1</vt:lpstr>
      <vt:lpstr>_a___f</vt:lpstr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held</dc:creator>
  <cp:lastModifiedBy>Therese Spring</cp:lastModifiedBy>
  <cp:lastPrinted>2019-04-04T17:49:16Z</cp:lastPrinted>
  <dcterms:created xsi:type="dcterms:W3CDTF">2004-04-07T17:19:51Z</dcterms:created>
  <dcterms:modified xsi:type="dcterms:W3CDTF">2021-05-06T07:05:07Z</dcterms:modified>
</cp:coreProperties>
</file>